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finsana\sharedir\Research &amp; Analysis Division\FY25\FinCEN Analytical Hub\DQM\_Metrics Team\Interactive SAR Stats\SAR_Stats_Issue10 - Updated\"/>
    </mc:Choice>
  </mc:AlternateContent>
  <xr:revisionPtr revIDLastSave="0" documentId="13_ncr:1_{2BC3E1FE-C094-4334-A78A-40DAD576E100}" xr6:coauthVersionLast="47" xr6:coauthVersionMax="47" xr10:uidLastSave="{00000000-0000-0000-0000-000000000000}"/>
  <bookViews>
    <workbookView xWindow="28680" yWindow="-120" windowWidth="29040" windowHeight="15840" xr2:uid="{00000000-000D-0000-FFFF-FFFF00000000}"/>
  </bookViews>
  <sheets>
    <sheet name="Exhibit 1" sheetId="1" r:id="rId1"/>
    <sheet name="Exhibit 2" sheetId="2" r:id="rId2"/>
    <sheet name="Exhibit 3" sheetId="13" r:id="rId3"/>
    <sheet name="Exhibit 4" sheetId="4" r:id="rId4"/>
    <sheet name="Exhibit 5" sheetId="5" r:id="rId5"/>
    <sheet name="Exhibit 6" sheetId="6" r:id="rId6"/>
    <sheet name="Exhibit 7" sheetId="7" r:id="rId7"/>
    <sheet name="Exhibit 8" sheetId="11" r:id="rId8"/>
    <sheet name="Exhibit 9" sheetId="12" r:id="rId9"/>
  </sheets>
  <definedNames>
    <definedName name="_AMO_ContentDefinition_176577500" hidden="1">"'Partitions:16'"</definedName>
    <definedName name="_AMO_ContentDefinition_176577500.0" hidden="1">"'&lt;ContentDefinition name=""SASApp:FCSHRLIB.SARS_EXHIBIT5"" rsid=""176577500"" type=""DataSet"" format=""ReportXml"" imgfmt=""ActiveX"" created=""12/17/2014 10:47:25"" modifed=""01/05/2015 15:26:38"" user=""celiop"" apply=""False"" css=""C:\Program File'"</definedName>
    <definedName name="_AMO_ContentDefinition_176577500.1" hidden="1">"'s\SASHome\x86\SASAddinforMicrosoftOffice\5.1\Styles\AMODefault.css"" range=""SASApp_FCSHRLIB_SARS_EXHIBIT5"" auto=""False"" xTime=""00:00:00.0020000"" rTime=""00:00:00.4200000"" bgnew=""False"" nFmt=""False"" grphSet=""False"" imgY=""0"" imgX=""0""&gt;_x000D_
'"</definedName>
    <definedName name="_AMO_ContentDefinition_176577500.10" hidden="1">"'ry&amp;amp;gt;False&amp;amp;lt;/IsSubquery&amp;amp;gt;&amp;amp;lt;SubqueryTemplateName /&amp;amp;gt;&amp;amp;lt;/RHSItem&amp;amp;gt;&amp;amp;lt;/RightHandSideItems&amp;amp;gt;&amp;amp;lt;/RightHandSide&amp;amp;gt;&amp;amp;lt;/TreeRoot&amp;amp;gt;&amp;amp;lt;/FilterTree&amp;amp;gt;&amp;quot; Sort=&amp;quot;SUSPCS_ACTVT'"</definedName>
    <definedName name="_AMO_ContentDefinition_176577500.11" hidden="1">"'Y_TYP_TXT ASC,  SUSPCS_ACTVTY_SBTYP_TXT ASC&amp;quot; ColSelFlg=&amp;quot;0&amp;quot; Name=&amp;quot;SARS_EXHIBIT5&amp;quot;&amp;gt;&amp;#xD;&amp;#xA;&amp;lt;Cols&amp;gt;&amp;#xD;&amp;#xA;&amp;lt;cn&amp;gt;SUSPCS_ACTVTY_TYP_TXT&amp;lt;/cn&amp;gt;&amp;#xD;&amp;#xA;&amp;lt;cn&amp;gt;SUSPCS_ACTVTY_SBTYP_TXT&amp;lt;/cn&amp;gt;&amp;#xD;&amp;#xA;&amp;lt;c'"</definedName>
    <definedName name="_AMO_ContentDefinition_176577500.12" hidden="1">"'n&amp;gt;bsa_count&amp;lt;/cn&amp;gt;&amp;#xD;&amp;#xA;&amp;lt;/Cols&amp;gt;&amp;#xD;&amp;#xA;&amp;lt;ColOrd&amp;gt;&amp;#xD;&amp;#xA;&amp;lt;cn&amp;gt;SUSPCS_ACTVTY_TYP_TXT&amp;lt;/cn&amp;gt;&amp;#xD;&amp;#xA;&amp;lt;cn&amp;gt;SUSPCS_ACTVTY_SBTYP_TXT&amp;lt;/cn&amp;gt;&amp;#xD;&amp;#xA;&amp;lt;cn&amp;gt;bsa_count&amp;lt;/cn&amp;gt;&amp;#xD;&amp;#xA;&amp;lt;cn&amp;gt;FILG_RCV_DT_Y'"</definedName>
    <definedName name="_AMO_ContentDefinition_176577500.13" hidden="1">"'EAR&amp;lt;/cn&amp;gt;&amp;#xD;&amp;#xA;&amp;lt;cn&amp;gt;FRM_TYP_CD&amp;lt;/cn&amp;gt;&amp;#xD;&amp;#xA;&amp;lt;cn&amp;gt;ORG_TYP_TXT&amp;lt;/cn&amp;gt;&amp;#xD;&amp;#xA;&amp;lt;/ColOrd&amp;gt;&amp;#xD;&amp;#xA;&amp;lt;/SasDataSource&amp;gt;"" /&gt;_x000D_
  &lt;param n=""ExcelTableColumnCount"" v=""3"" /&gt;_x000D_
  &lt;param n=""ExcelTableRowCount"" v=""81'"</definedName>
    <definedName name="_AMO_ContentDefinition_176577500.14" hidden="1">"'"" /&gt;_x000D_
  &lt;param n=""DataRowCount"" v=""81"" /&gt;_x000D_
  &lt;param n=""DataColCount"" v=""3"" /&gt;_x000D_
  &lt;param n=""ObsColumn"" v=""false"" /&gt;_x000D_
  &lt;param n=""ExcelFormattingHash"" v=""1872047399"" /&gt;_x000D_
  &lt;param n=""ExcelFormatting"" v=""Automatic"" /&gt;_x000D_
  &lt;ExcelXMLOpt'"</definedName>
    <definedName name="_AMO_ContentDefinition_176577500.15" hidden="1">"'ions AdjColWidths=""True"" RowOpt=""InsertCells"" ColOpt=""InsertCells"" /&gt;_x000D_
&lt;/ContentDefinition&gt;'"</definedName>
    <definedName name="_AMO_ContentDefinition_176577500.2" hidden="1">"'  &lt;files /&gt;_x000D_
  &lt;parents /&gt;_x000D_
  &lt;children /&gt;_x000D_
  &lt;param n=""AMO_Version"" v=""5.1"" /&gt;_x000D_
  &lt;param n=""DisplayName"" v=""SASApp:FCSHRLIB.SARS_EXHIBIT5"" /&gt;_x000D_
  &lt;param n=""DisplayType"" v=""Data Set"" /&gt;_x000D_
  &lt;param n=""DataSourceType"" v=""SAS DATASET"" /&gt;_x000D_
'"</definedName>
    <definedName name="_AMO_ContentDefinition_176577500.3" hidden="1">"'  &lt;param n=""SASFilter"" v=""ORG_TYP_TXT = 'Depository institution'"" /&gt;_x000D_
  &lt;param n=""MoreSheetsForRows"" v=""False"" /&gt;_x000D_
  &lt;param n=""PageSize"" v=""500"" /&gt;_x000D_
  &lt;param n=""ShowRowNumbers"" v=""False"" /&gt;_x000D_
  &lt;param n=""ShowInfoInSheet"" v=""False"" '"</definedName>
    <definedName name="_AMO_ContentDefinition_176577500.4" hidden="1">"'/&gt;_x000D_
  &lt;param n=""CredKey"" v=""SARS_EXHIBIT5&amp;#x1;SASApp&amp;#x1;FinCEN_Shr_Lib"" /&gt;_x000D_
  &lt;param n=""ClassName"" v=""SAS.OfficeAddin.DataViewItem"" /&gt;_x000D_
  &lt;param n=""ServerName"" v=""SASApp"" /&gt;_x000D_
  &lt;param n=""DataSource"" v=""&amp;lt;SasDataSource Version=&amp;quot;4'"</definedName>
    <definedName name="_AMO_ContentDefinition_176577500.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176577500.6" hidden="1">"'p;gt;&amp;amp;lt;FilterTree&amp;amp;gt;&amp;amp;lt;TreeRoot&amp;amp;gt;&amp;amp;lt;ID&amp;amp;gt;708fd430-d746-4ea5-b45c-38bb2c9ecc08&amp;amp;lt;/ID&amp;amp;gt;&amp;amp;lt;FilterType&amp;amp;gt;COLUMN&amp;amp;lt;/FilterType&amp;amp;gt;&amp;amp;lt;TableID /&amp;amp;gt;&amp;amp;lt;ColumnName&amp;amp;gt;ORG_TYP_TXT&amp;a'"</definedName>
    <definedName name="_AMO_ContentDefinition_176577500.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176577500.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176577500.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258747214" hidden="1">"'Partitions:15'"</definedName>
    <definedName name="_AMO_ContentDefinition_258747214.0" hidden="1">"'&lt;ContentDefinition name=""SASApp:FCSHRLIB.SARS_EXHIBIT2"" rsid=""258747214"" type=""DataSet"" format=""ReportXml"" imgfmt=""ActiveX"" created=""12/17/2014 10:45:55"" modifed=""01/05/2015 14:30:43"" user=""celiop"" apply=""False"" css=""C:\Program File'"</definedName>
    <definedName name="_AMO_ContentDefinition_258747214.1" hidden="1">"'s\SASHome\x86\SASAddinforMicrosoftOffice\5.1\Styles\AMODefault.css"" range=""SASApp_FCSHRLIB_SARS_EXHIBIT2"" auto=""False"" xTime=""00:00:00.0156000"" rTime=""00:00:00.3744000"" bgnew=""False"" nFmt=""False"" grphSet=""False"" imgY=""0"" imgX=""0""&gt;_x000D_
'"</definedName>
    <definedName name="_AMO_ContentDefinition_258747214.10" hidden="1">"'ry&amp;amp;gt;False&amp;amp;lt;/IsSubquery&amp;amp;gt;&amp;amp;lt;SubqueryTemplateName /&amp;amp;gt;&amp;amp;lt;/RHSItem&amp;amp;gt;&amp;amp;lt;/RightHandSideItems&amp;amp;gt;&amp;amp;lt;/RightHandSide&amp;amp;gt;&amp;amp;lt;/TreeRoot&amp;amp;gt;&amp;amp;lt;/FilterTree&amp;amp;gt;&amp;quot; Sort=&amp;quot;StateNM ASC&amp;'"</definedName>
    <definedName name="_AMO_ContentDefinition_258747214.11" hidden="1">"'quot; ColSelFlg=&amp;quot;0&amp;quot; Name=&amp;quot;SARS_EXHIBIT2&amp;quot;&amp;gt;&amp;#xD;&amp;#xA;&amp;lt;Cols&amp;gt;&amp;#xD;&amp;#xA;&amp;lt;cn&amp;gt;StateNM&amp;lt;/cn&amp;gt;&amp;#xD;&amp;#xA;&amp;lt;cn&amp;gt;bsa_count&amp;lt;/cn&amp;gt;&amp;#xD;&amp;#xA;&amp;lt;/Cols&amp;gt;&amp;#xD;&amp;#xA;&amp;lt;ColOrd&amp;gt;&amp;#xD;&amp;#xA;&amp;lt;cn&amp;gt;StateNM&amp;lt;/cn&amp;gt;&amp;#'"</definedName>
    <definedName name="_AMO_ContentDefinition_258747214.12" hidden="1">"'xD;&amp;#xA;&amp;lt;cn&amp;gt;bsa_count&amp;lt;/cn&amp;gt;&amp;#xD;&amp;#xA;&amp;lt;cn&amp;gt;FILG_RCV_DT_YEAR&amp;lt;/cn&amp;gt;&amp;#xD;&amp;#xA;&amp;lt;cn&amp;gt;FRM_TYP_CD&amp;lt;/cn&amp;gt;&amp;#xD;&amp;#xA;&amp;lt;cn&amp;gt;org_typ_txt&amp;lt;/cn&amp;gt;&amp;#xD;&amp;#xA;&amp;lt;/ColOrd&amp;gt;&amp;#xD;&amp;#xA;&amp;lt;/SasDataSource&amp;gt;"" /&gt;_x000D_
  &lt;param n=""ExcelT'"</definedName>
    <definedName name="_AMO_ContentDefinition_258747214.13" hidden="1">"'ableColumnCount"" v=""2"" /&gt;_x000D_
  &lt;param n=""ExcelTableRowCount"" v=""60"" /&gt;_x000D_
  &lt;param n=""DataRowCount"" v=""60"" /&gt;_x000D_
  &lt;param n=""DataColCount"" v=""2"" /&gt;_x000D_
  &lt;param n=""ObsColumn"" v=""false"" /&gt;_x000D_
  &lt;param n=""ExcelFormattingHash"" v=""1372418014""'"</definedName>
    <definedName name="_AMO_ContentDefinition_258747214.14" hidden="1">"' /&gt;_x000D_
  &lt;param n=""ExcelFormatting"" v=""Automatic"" /&gt;_x000D_
  &lt;ExcelXMLOptions AdjColWidths=""True"" RowOpt=""InsertCells"" ColOpt=""InsertCells"" /&gt;_x000D_
&lt;/ContentDefinition&gt;'"</definedName>
    <definedName name="_AMO_ContentDefinition_258747214.2" hidden="1">"'  &lt;files /&gt;_x000D_
  &lt;parents /&gt;_x000D_
  &lt;children /&gt;_x000D_
  &lt;param n=""AMO_Version"" v=""5.1"" /&gt;_x000D_
  &lt;param n=""DisplayName"" v=""SASApp:FCSHRLIB.SARS_EXHIBIT2"" /&gt;_x000D_
  &lt;param n=""DisplayType"" v=""Data Set"" /&gt;_x000D_
  &lt;param n=""DataSourceType"" v=""SAS DATASET"" /&gt;_x000D_
'"</definedName>
    <definedName name="_AMO_ContentDefinition_258747214.3" hidden="1">"'  &lt;param n=""SASFilter"" v=""ORG_TYP_TXT = 'Depository institution'"" /&gt;_x000D_
  &lt;param n=""MoreSheetsForRows"" v=""False"" /&gt;_x000D_
  &lt;param n=""PageSize"" v=""500"" /&gt;_x000D_
  &lt;param n=""ShowRowNumbers"" v=""False"" /&gt;_x000D_
  &lt;param n=""ShowInfoInSheet"" v=""False"" '"</definedName>
    <definedName name="_AMO_ContentDefinition_258747214.4" hidden="1">"'/&gt;_x000D_
  &lt;param n=""CredKey"" v=""SARS_EXHIBIT2&amp;#x1;SASApp&amp;#x1;FinCEN_Shr_Lib"" /&gt;_x000D_
  &lt;param n=""ClassName"" v=""SAS.OfficeAddin.DataViewItem"" /&gt;_x000D_
  &lt;param n=""ServerName"" v=""SASApp"" /&gt;_x000D_
  &lt;param n=""DataSource"" v=""&amp;lt;SasDataSource Version=&amp;quot;4'"</definedName>
    <definedName name="_AMO_ContentDefinition_258747214.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258747214.6" hidden="1">"'p;gt;&amp;amp;lt;FilterTree&amp;amp;gt;&amp;amp;lt;TreeRoot&amp;amp;gt;&amp;amp;lt;ID&amp;amp;gt;8b200d29-b48e-4f3b-b307-44e11f222050&amp;amp;lt;/ID&amp;amp;gt;&amp;amp;lt;FilterType&amp;amp;gt;COLUMN&amp;amp;lt;/FilterType&amp;amp;gt;&amp;amp;lt;TableID /&amp;amp;gt;&amp;amp;lt;ColumnName&amp;amp;gt;ORG_TYP_TXT&amp;a'"</definedName>
    <definedName name="_AMO_ContentDefinition_258747214.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258747214.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258747214.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49183029" hidden="1">"'Partitions:15'"</definedName>
    <definedName name="_AMO_ContentDefinition_49183029.0" hidden="1">"'&lt;ContentDefinition name=""SASApp:FCSHRLIB.SARS_EXHIBIT8"" rsid=""49183029"" type=""DataSet"" format=""ReportXml"" imgfmt=""ActiveX"" created=""12/17/2014 12:37:37"" modifed=""01/05/2015 16:10:28"" user=""celiop"" apply=""False"" css=""C:\Program Files'"</definedName>
    <definedName name="_AMO_ContentDefinition_49183029.1" hidden="1">"'\SASHome\x86\SASAddinforMicrosoftOffice\5.1\Styles\AMODefault.css"" range=""SASApp_FCSHRLIB_SARS_EXHIBIT8"" auto=""False"" xTime=""00:00:00.0030000"" rTime=""00:00:00.4190000"" bgnew=""False"" nFmt=""False"" grphSet=""False"" imgY=""0"" imgX=""0""&gt;_x000D_
 '"</definedName>
    <definedName name="_AMO_ContentDefinition_49183029.10" hidden="1">"'y&amp;amp;gt;False&amp;amp;lt;/IsSubquery&amp;amp;gt;&amp;amp;lt;SubqueryTemplateName /&amp;amp;gt;&amp;amp;lt;/RHSItem&amp;amp;gt;&amp;amp;lt;/RightHandSideItems&amp;amp;gt;&amp;amp;lt;/RightHandSide&amp;amp;gt;&amp;amp;lt;/TreeRoot&amp;amp;gt;&amp;amp;lt;/FilterTree&amp;amp;gt;&amp;quot; Sort=&amp;quot;description A'"</definedName>
    <definedName name="_AMO_ContentDefinition_49183029.11" hidden="1">"'SC&amp;quot; ColSelFlg=&amp;quot;0&amp;quot; Name=&amp;quot;SARS_EXHIBIT8&amp;quot;&amp;gt;&amp;#xD;&amp;#xA;&amp;lt;Cols&amp;gt;&amp;#xD;&amp;#xA;&amp;lt;cn&amp;gt;description&amp;lt;/cn&amp;gt;&amp;#xD;&amp;#xA;&amp;lt;cn&amp;gt;SBJT_Count&amp;lt;/cn&amp;gt;&amp;#xD;&amp;#xA;&amp;lt;/Cols&amp;gt;&amp;#xD;&amp;#xA;&amp;lt;ColOrd&amp;gt;&amp;#xD;&amp;#xA;&amp;lt;cn&amp;gt;description&amp;'"</definedName>
    <definedName name="_AMO_ContentDefinition_49183029.12" hidden="1">"'lt;/cn&amp;gt;&amp;#xD;&amp;#xA;&amp;lt;cn&amp;gt;SBJT_Count&amp;lt;/cn&amp;gt;&amp;#xD;&amp;#xA;&amp;lt;cn&amp;gt;ORG_TYP_TXT&amp;lt;/cn&amp;gt;&amp;#xD;&amp;#xA;&amp;lt;cn&amp;gt;FILG_RCV_DT_YEAR&amp;lt;/cn&amp;gt;&amp;#xD;&amp;#xA;&amp;lt;cn&amp;gt;bsa_count&amp;lt;/cn&amp;gt;&amp;#xD;&amp;#xA;&amp;lt;/ColOrd&amp;gt;&amp;#xD;&amp;#xA;&amp;lt;/SasDataSource&amp;gt;"" /&gt;_x000D_
  &lt;para'"</definedName>
    <definedName name="_AMO_ContentDefinition_49183029.13" hidden="1">"'m n=""ExcelTableColumnCount"" v=""2"" /&gt;_x000D_
  &lt;param n=""ExcelTableRowCount"" v=""13"" /&gt;_x000D_
  &lt;param n=""DataRowCount"" v=""13"" /&gt;_x000D_
  &lt;param n=""DataColCount"" v=""2"" /&gt;_x000D_
  &lt;param n=""ObsColumn"" v=""false"" /&gt;_x000D_
  &lt;param n=""ExcelFormattingHash"" v=""'"</definedName>
    <definedName name="_AMO_ContentDefinition_49183029.14" hidden="1">"'994935581"" /&gt;_x000D_
  &lt;param n=""ExcelFormatting"" v=""Automatic"" /&gt;_x000D_
  &lt;ExcelXMLOptions AdjColWidths=""True"" RowOpt=""InsertCells"" ColOpt=""InsertCells"" /&gt;_x000D_
&lt;/ContentDefinition&gt;'"</definedName>
    <definedName name="_AMO_ContentDefinition_49183029.2" hidden="1">"' &lt;files /&gt;_x000D_
  &lt;parents /&gt;_x000D_
  &lt;children /&gt;_x000D_
  &lt;param n=""AMO_Version"" v=""5.1"" /&gt;_x000D_
  &lt;param n=""DisplayName"" v=""SASApp:FCSHRLIB.SARS_EXHIBIT8"" /&gt;_x000D_
  &lt;param n=""DisplayType"" v=""Data Set"" /&gt;_x000D_
  &lt;param n=""DataSourceType"" v=""SAS DATASET"" /&gt;_x000D_
 '"</definedName>
    <definedName name="_AMO_ContentDefinition_49183029.3" hidden="1">"' &lt;param n=""SASFilter"" v=""ORG_TYP_TXT = 'Depository institution'"" /&gt;_x000D_
  &lt;param n=""MoreSheetsForRows"" v=""False"" /&gt;_x000D_
  &lt;param n=""PageSize"" v=""500"" /&gt;_x000D_
  &lt;param n=""ShowRowNumbers"" v=""False"" /&gt;_x000D_
  &lt;param n=""ShowInfoInSheet"" v=""False"" /'"</definedName>
    <definedName name="_AMO_ContentDefinition_49183029.4" hidden="1">"'&gt;_x000D_
  &lt;param n=""CredKey"" v=""SARS_EXHIBIT8&amp;#x1;SASApp&amp;#x1;FinCEN_Shr_Lib"" /&gt;_x000D_
  &lt;param n=""ClassName"" v=""SAS.OfficeAddin.DataViewItem"" /&gt;_x000D_
  &lt;param n=""ServerName"" v=""SASApp"" /&gt;_x000D_
  &lt;param n=""DataSource"" v=""&amp;lt;SasDataSource Version=&amp;quot;4.'"</definedName>
    <definedName name="_AMO_ContentDefinition_49183029.5" hidden="1">"'2&amp;quot; Type=&amp;quot;SAS.Servers.Dataset&amp;quot; Svr=&amp;quot;SASApp&amp;quot; Lib=&amp;quot;FCSHRLIB&amp;quot; Filter=&amp;quot;ORG_TYP_TXT = 'Depository institution'&amp;quot; FilterDS=&amp;quot;&amp;amp;lt;?xml version=&amp;amp;quot;1.0&amp;amp;quot; encoding=&amp;amp;quot;utf-16&amp;amp;quot;?&amp;amp'"</definedName>
    <definedName name="_AMO_ContentDefinition_49183029.6" hidden="1">"';gt;&amp;amp;lt;FilterTree&amp;amp;gt;&amp;amp;lt;TreeRoot&amp;amp;gt;&amp;amp;lt;ID&amp;amp;gt;230b2e73-60c1-48fc-a575-7e42472dc599&amp;amp;lt;/ID&amp;amp;gt;&amp;amp;lt;FilterType&amp;amp;gt;COLUMN&amp;amp;lt;/FilterType&amp;amp;gt;&amp;amp;lt;TableID /&amp;amp;gt;&amp;amp;lt;ColumnName&amp;amp;gt;ORG_TYP_TXT&amp;am'"</definedName>
    <definedName name="_AMO_ContentDefinition_49183029.7" hidden="1">"'p;lt;/ColumnName&amp;amp;gt;&amp;amp;lt;ColumnType&amp;amp;gt;Character&amp;amp;lt;/ColumnType&amp;amp;gt;&amp;amp;lt;GroupLevel /&amp;amp;gt;&amp;amp;lt;Operator&amp;amp;gt;=&amp;amp;lt;/Operator&amp;amp;gt;&amp;amp;lt;UseMacroFunction&amp;amp;gt;False&amp;amp;lt;/UseMacroFunction&amp;amp;gt;&amp;amp;lt;Not&amp;amp;g'"</definedName>
    <definedName name="_AMO_ContentDefinition_49183029.8" hidden="1">"'t;False&amp;amp;lt;/Not&amp;amp;gt;&amp;amp;lt;Label /&amp;amp;gt;&amp;amp;lt;RightHandSide&amp;amp;gt;&amp;amp;lt;RightHandSideNumType&amp;amp;gt;SINGLE&amp;amp;lt;/RightHandSideNumType&amp;amp;gt;&amp;amp;lt;RightHandSideItems&amp;amp;gt;&amp;amp;lt;RHSItem&amp;amp;gt;&amp;amp;lt;RHSType&amp;amp;gt;EXPRESSION&amp;am'"</definedName>
    <definedName name="_AMO_ContentDefinition_49183029.9" hidden="1">"'p;lt;/RHSType&amp;amp;gt;&amp;amp;lt;AddQuotes&amp;amp;gt;True&amp;amp;lt;/AddQuotes&amp;amp;gt;&amp;amp;lt;DateFormat&amp;amp;gt;None&amp;amp;lt;/DateFormat&amp;amp;gt;&amp;amp;lt;RightHandSideExpression&amp;amp;gt;Depository institution&amp;amp;lt;/RightHandSideExpression&amp;amp;gt;&amp;amp;lt;IsSubquer'"</definedName>
    <definedName name="_AMO_ContentDefinition_506416467" hidden="1">"'Partitions:15'"</definedName>
    <definedName name="_AMO_ContentDefinition_506416467.0" hidden="1">"'&lt;ContentDefinition name=""SASApp:FCSHRLIB.SARS_EXHIBIT6"" rsid=""506416467"" type=""DataSet"" format=""ReportXml"" imgfmt=""ActiveX"" created=""12/17/2014 12:38:30"" modifed=""01/05/2015 16:13:02"" user=""celiop"" apply=""False"" css=""C:\Program File'"</definedName>
    <definedName name="_AMO_ContentDefinition_506416467.1" hidden="1">"'s\SASHome\x86\SASAddinforMicrosoftOffice\5.1\Styles\AMODefault.css"" range=""SASApp_FCSHRLIB_SARS_EXHIBIT6"" auto=""False"" xTime=""00:00:00.0070000"" rTime=""00:00:00.4180000"" bgnew=""False"" nFmt=""False"" grphSet=""False"" imgY=""0"" imgX=""0""&gt;_x000D_
'"</definedName>
    <definedName name="_AMO_ContentDefinition_506416467.10" hidden="1">"'ry&amp;amp;gt;False&amp;amp;lt;/IsSubquery&amp;amp;gt;&amp;amp;lt;SubqueryTemplateName /&amp;amp;gt;&amp;amp;lt;/RHSItem&amp;amp;gt;&amp;amp;lt;/RightHandSideItems&amp;amp;gt;&amp;amp;lt;/RightHandSide&amp;amp;gt;&amp;amp;lt;/TreeRoot&amp;amp;gt;&amp;amp;lt;/FilterTree&amp;amp;gt;&amp;quot; Sort=&amp;quot;ASET_SBTYP_I'"</definedName>
    <definedName name="_AMO_ContentDefinition_506416467.11" hidden="1">"'D_TXT ASC&amp;quot; ColSelFlg=&amp;quot;0&amp;quot; Name=&amp;quot;SARS_EXHIBIT6&amp;quot;&amp;gt;&amp;#xD;&amp;#xA;&amp;lt;Cols&amp;gt;&amp;#xD;&amp;#xA;&amp;lt;cn&amp;gt;ASET_SBTYP_ID_TXT&amp;lt;/cn&amp;gt;&amp;#xD;&amp;#xA;&amp;lt;cn&amp;gt;bsa_count&amp;lt;/cn&amp;gt;&amp;#xD;&amp;#xA;&amp;lt;/Cols&amp;gt;&amp;#xD;&amp;#xA;&amp;lt;ColOrd&amp;gt;&amp;#xD;&amp;#xA;&amp;lt;cn&amp;gt;'"</definedName>
    <definedName name="_AMO_ContentDefinition_506416467.12" hidden="1">"'ASET_SBTYP_ID_TXT&amp;lt;/cn&amp;gt;&amp;#xD;&amp;#xA;&amp;lt;cn&amp;gt;bsa_count&amp;lt;/cn&amp;gt;&amp;#xD;&amp;#xA;&amp;lt;cn&amp;gt;FILG_RCV_DT_YEAR&amp;lt;/cn&amp;gt;&amp;#xD;&amp;#xA;&amp;lt;cn&amp;gt;ORG_TYP_TXT&amp;lt;/cn&amp;gt;&amp;#xD;&amp;#xA;&amp;lt;cn&amp;gt;ASET_TYP_ID&amp;lt;/cn&amp;gt;&amp;#xD;&amp;#xA;&amp;lt;/ColOrd&amp;gt;&amp;#xD;&amp;#xA;&amp;lt;/SasDataSourc'"</definedName>
    <definedName name="_AMO_ContentDefinition_506416467.13" hidden="1">"'e&amp;gt;"" /&gt;_x000D_
  &lt;param n=""ExcelTableColumnCount"" v=""2"" /&gt;_x000D_
  &lt;param n=""ExcelTableRowCount"" v=""20"" /&gt;_x000D_
  &lt;param n=""DataRowCount"" v=""20"" /&gt;_x000D_
  &lt;param n=""DataColCount"" v=""2"" /&gt;_x000D_
  &lt;param n=""ObsColumn"" v=""false"" /&gt;_x000D_
  &lt;param n=""ExcelF'"</definedName>
    <definedName name="_AMO_ContentDefinition_506416467.14" hidden="1">"'ormattingHash"" v=""1671049871"" /&gt;_x000D_
  &lt;param n=""ExcelFormatting"" v=""Automatic"" /&gt;_x000D_
  &lt;ExcelXMLOptions AdjColWidths=""True"" RowOpt=""InsertCells"" ColOpt=""InsertCells"" /&gt;_x000D_
&lt;/ContentDefinition&gt;'"</definedName>
    <definedName name="_AMO_ContentDefinition_506416467.2" hidden="1">"'  &lt;files /&gt;_x000D_
  &lt;parents /&gt;_x000D_
  &lt;children /&gt;_x000D_
  &lt;param n=""AMO_Version"" v=""5.1"" /&gt;_x000D_
  &lt;param n=""DisplayName"" v=""SASApp:FCSHRLIB.SARS_EXHIBIT6"" /&gt;_x000D_
  &lt;param n=""DisplayType"" v=""Data Set"" /&gt;_x000D_
  &lt;param n=""DataSourceType"" v=""SAS DATASET"" /&gt;_x000D_
'"</definedName>
    <definedName name="_AMO_ContentDefinition_506416467.3" hidden="1">"'  &lt;param n=""SASFilter"" v=""ORG_TYP_TXT = 'Depository institution'"" /&gt;_x000D_
  &lt;param n=""MoreSheetsForRows"" v=""False"" /&gt;_x000D_
  &lt;param n=""PageSize"" v=""500"" /&gt;_x000D_
  &lt;param n=""ShowRowNumbers"" v=""False"" /&gt;_x000D_
  &lt;param n=""ShowInfoInSheet"" v=""False"" '"</definedName>
    <definedName name="_AMO_ContentDefinition_506416467.4" hidden="1">"'/&gt;_x000D_
  &lt;param n=""CredKey"" v=""SARS_EXHIBIT6&amp;#x1;SASApp&amp;#x1;FinCEN_Shr_Lib"" /&gt;_x000D_
  &lt;param n=""ClassName"" v=""SAS.OfficeAddin.DataViewItem"" /&gt;_x000D_
  &lt;param n=""ServerName"" v=""SASApp"" /&gt;_x000D_
  &lt;param n=""DataSource"" v=""&amp;lt;SasDataSource Version=&amp;quot;4'"</definedName>
    <definedName name="_AMO_ContentDefinition_506416467.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506416467.6" hidden="1">"'p;gt;&amp;amp;lt;FilterTree&amp;amp;gt;&amp;amp;lt;TreeRoot&amp;amp;gt;&amp;amp;lt;ID&amp;amp;gt;4fb59cf0-1217-415c-bee4-fcd310a57b80&amp;amp;lt;/ID&amp;amp;gt;&amp;amp;lt;FilterType&amp;amp;gt;COLUMN&amp;amp;lt;/FilterType&amp;amp;gt;&amp;amp;lt;TableID /&amp;amp;gt;&amp;amp;lt;ColumnName&amp;amp;gt;ORG_TYP_TXT&amp;a'"</definedName>
    <definedName name="_AMO_ContentDefinition_506416467.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506416467.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506416467.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578328508" hidden="1">"'Partitions:15'"</definedName>
    <definedName name="_AMO_ContentDefinition_578328508.0" hidden="1">"'&lt;ContentDefinition name=""SASApp:FCSHRLIB.SARS_EXHIBIT1"" rsid=""578328508"" type=""DataSet"" format=""ReportXml"" imgfmt=""ActiveX"" created=""12/17/2014 10:44:15"" modifed=""12/17/2014 16:23:53"" user=""celiop"" apply=""False"" css=""C:\Program File'"</definedName>
    <definedName name="_AMO_ContentDefinition_578328508.1" hidden="1">"'s\SASHome\x86\SASAddinforMicrosoftOffice\5.1\Styles\AMODefault.css"" range=""SASApp_FCSHRLIB_SARS_EXHIBIT1"" auto=""False"" xTime=""00:00:00"" rTime=""00:00:00.4056000"" bgnew=""False"" nFmt=""False"" grphSet=""False"" imgY=""0"" imgX=""0""&gt;_x000D_
  &lt;files'"</definedName>
    <definedName name="_AMO_ContentDefinition_578328508.10" hidden="1">"'p;gt;False&amp;amp;lt;/IsSubquery&amp;amp;gt;&amp;amp;lt;SubqueryTemplateName /&amp;amp;gt;&amp;amp;lt;/RHSItem&amp;amp;gt;&amp;amp;lt;/RightHandSideItems&amp;amp;gt;&amp;amp;lt;/RightHandSide&amp;amp;gt;&amp;amp;lt;/TreeRoot&amp;amp;gt;&amp;amp;lt;/FilterTree&amp;amp;gt;&amp;quot; Sort=&amp;quot;FILG_RCV_DT_MONTH'"</definedName>
    <definedName name="_AMO_ContentDefinition_578328508.11" hidden="1">"' ASC&amp;quot; ColSelFlg=&amp;quot;0&amp;quot; Name=&amp;quot;SARS_EXHIBIT1&amp;quot;&amp;gt;&amp;#xD;&amp;#xA;&amp;lt;Cols&amp;gt;&amp;#xD;&amp;#xA;&amp;lt;cn&amp;gt;FILG_RCV_DT_MONTH&amp;lt;/cn&amp;gt;&amp;#xD;&amp;#xA;&amp;lt;cn&amp;gt;bsa_count&amp;lt;/cn&amp;gt;&amp;#xD;&amp;#xA;&amp;lt;/Cols&amp;gt;&amp;#xD;&amp;#xA;&amp;lt;ColOrd&amp;gt;&amp;#xD;&amp;#xA;&amp;lt;cn&amp;gt;FILG_'"</definedName>
    <definedName name="_AMO_ContentDefinition_578328508.12" hidden="1">"'RCV_DT_MONTH&amp;lt;/cn&amp;gt;&amp;#xD;&amp;#xA;&amp;lt;cn&amp;gt;bsa_count&amp;lt;/cn&amp;gt;&amp;#xD;&amp;#xA;&amp;lt;cn&amp;gt;FILG_RCV_DT_YEAR&amp;lt;/cn&amp;gt;&amp;#xD;&amp;#xA;&amp;lt;cn&amp;gt;FRM_TYP_CD&amp;lt;/cn&amp;gt;&amp;#xD;&amp;#xA;&amp;lt;cn&amp;gt;ORG_TYP_TXT&amp;lt;/cn&amp;gt;&amp;#xD;&amp;#xA;&amp;lt;/ColOrd&amp;gt;&amp;#xD;&amp;#xA;&amp;lt;/SasDataSource&amp;gt;'"</definedName>
    <definedName name="_AMO_ContentDefinition_578328508.13" hidden="1">"'"" /&gt;_x000D_
  &lt;param n=""ExcelTableColumnCount"" v=""2"" /&gt;_x000D_
  &lt;param n=""ExcelTableRowCount"" v=""9"" /&gt;_x000D_
  &lt;param n=""DataRowCount"" v=""9"" /&gt;_x000D_
  &lt;param n=""DataColCount"" v=""2"" /&gt;_x000D_
  &lt;param n=""ObsColumn"" v=""false"" /&gt;_x000D_
  &lt;param n=""ExcelFormatt'"</definedName>
    <definedName name="_AMO_ContentDefinition_578328508.14" hidden="1">"'ingHash"" v=""291531489"" /&gt;_x000D_
  &lt;param n=""ExcelFormatting"" v=""Automatic"" /&gt;_x000D_
  &lt;ExcelXMLOptions AdjColWidths=""True"" RowOpt=""InsertCells"" ColOpt=""InsertCells"" /&gt;_x000D_
&lt;/ContentDefinition&gt;'"</definedName>
    <definedName name="_AMO_ContentDefinition_578328508.2" hidden="1">"' /&gt;_x000D_
  &lt;parents /&gt;_x000D_
  &lt;children /&gt;_x000D_
  &lt;param n=""AMO_Version"" v=""5.1"" /&gt;_x000D_
  &lt;param n=""DisplayName"" v=""SASApp:FCSHRLIB.SARS_EXHIBIT1"" /&gt;_x000D_
  &lt;param n=""DisplayType"" v=""Data Set"" /&gt;_x000D_
  &lt;param n=""DataSourceType"" v=""SAS DATASET"" /&gt;_x000D_
  &lt;para'"</definedName>
    <definedName name="_AMO_ContentDefinition_578328508.3" hidden="1">"'m n=""SASFilter"" v=""ORG_TYP_TXT = 'Depository institution'"" /&gt;_x000D_
  &lt;param n=""MoreSheetsForRows"" v=""False"" /&gt;_x000D_
  &lt;param n=""PageSize"" v=""500"" /&gt;_x000D_
  &lt;param n=""ShowRowNumbers"" v=""False"" /&gt;_x000D_
  &lt;param n=""ShowInfoInSheet"" v=""False"" /&gt;_x000D_
 '"</definedName>
    <definedName name="_AMO_ContentDefinition_578328508.4" hidden="1">"' &lt;param n=""CredKey"" v=""SARS_EXHIBIT1&amp;#x1;SASApp&amp;#x1;FinCEN_Shr_Lib"" /&gt;_x000D_
  &lt;param n=""ClassName"" v=""SAS.OfficeAddin.DataViewItem"" /&gt;_x000D_
  &lt;param n=""ServerName"" v=""SASApp"" /&gt;_x000D_
  &lt;param n=""DataSource"" v=""&amp;lt;SasDataSource Version=&amp;quot;4.2&amp;qu'"</definedName>
    <definedName name="_AMO_ContentDefinition_578328508.5" hidden="1">"'ot; Type=&amp;quot;SAS.Servers.Dataset&amp;quot; Svr=&amp;quot;SASApp&amp;quot; Lib=&amp;quot;FCSHRLIB&amp;quot; Filter=&amp;quot;ORG_TYP_TXT = 'Depository institution'&amp;quot; FilterDS=&amp;quot;&amp;amp;lt;?xml version=&amp;amp;quot;1.0&amp;amp;quot; encoding=&amp;amp;quot;utf-16&amp;amp;quot;?&amp;amp;gt;'"</definedName>
    <definedName name="_AMO_ContentDefinition_578328508.6" hidden="1">"'&amp;amp;lt;FilterTree&amp;amp;gt;&amp;amp;lt;TreeRoot&amp;amp;gt;&amp;amp;lt;ID&amp;amp;gt;49a77b50-d442-4195-81dc-1fa6ff8a7ea5&amp;amp;lt;/ID&amp;amp;gt;&amp;amp;lt;FilterType&amp;amp;gt;COLUMN&amp;amp;lt;/FilterType&amp;amp;gt;&amp;amp;lt;TableID /&amp;amp;gt;&amp;amp;lt;ColumnName&amp;amp;gt;ORG_TYP_TXT&amp;amp;lt'"</definedName>
    <definedName name="_AMO_ContentDefinition_578328508.7" hidden="1">"';/ColumnName&amp;amp;gt;&amp;amp;lt;ColumnType&amp;amp;gt;Character&amp;amp;lt;/ColumnType&amp;amp;gt;&amp;amp;lt;GroupLevel /&amp;amp;gt;&amp;amp;lt;Operator&amp;amp;gt;=&amp;amp;lt;/Operator&amp;amp;gt;&amp;amp;lt;UseMacroFunction&amp;amp;gt;False&amp;amp;lt;/UseMacroFunction&amp;amp;gt;&amp;amp;lt;Not&amp;amp;gt;Fa'"</definedName>
    <definedName name="_AMO_ContentDefinition_578328508.8" hidden="1">"'lse&amp;amp;lt;/Not&amp;amp;gt;&amp;amp;lt;Label /&amp;amp;gt;&amp;amp;lt;RightHandSide&amp;amp;gt;&amp;amp;lt;RightHandSideNumType&amp;amp;gt;SINGLE&amp;amp;lt;/RightHandSideNumType&amp;amp;gt;&amp;amp;lt;RightHandSideItems&amp;amp;gt;&amp;amp;lt;RHSItem&amp;amp;gt;&amp;amp;lt;RHSType&amp;amp;gt;EXPRESSION&amp;amp;lt'"</definedName>
    <definedName name="_AMO_ContentDefinition_578328508.9" hidden="1">"';/RHSType&amp;amp;gt;&amp;amp;lt;AddQuotes&amp;amp;gt;True&amp;amp;lt;/AddQuotes&amp;amp;gt;&amp;amp;lt;DateFormat&amp;amp;gt;None&amp;amp;lt;/DateFormat&amp;amp;gt;&amp;amp;lt;RightHandSideExpression&amp;amp;gt;Depository institution&amp;amp;lt;/RightHandSideExpression&amp;amp;gt;&amp;amp;lt;IsSubquery&amp;am'"</definedName>
    <definedName name="_AMO_ContentDefinition_627997455" hidden="1">"'Partitions:15'"</definedName>
    <definedName name="_AMO_ContentDefinition_627997455.0" hidden="1">"'&lt;ContentDefinition name=""SASApp:FCSHRLIB.SARS_EXHIBIT2"" rsid=""627997455"" type=""DataSet"" format=""ReportXml"" imgfmt=""ActiveX"" created=""01/05/2015 14:31:45"" modifed=""01/05/2015 14:31:45"" user=""celiop"" apply=""False"" css=""C:\Program File'"</definedName>
    <definedName name="_AMO_ContentDefinition_627997455.1" hidden="1">"'s\SASHome\x86\SASAddinforMicrosoftOffice\5.1\Styles\AMODefault.css"" range=""SASApp_FCSHRLIB_SARS_EXHIBIT2_2"" auto=""False"" xTime=""00:00:00.0070000"" rTime=""00:00:00.4070000"" bgnew=""False"" nFmt=""False"" grphSet=""False"" imgY=""0"" imgX=""0""&gt;'"</definedName>
    <definedName name="_AMO_ContentDefinition_627997455.10" hidden="1">"'query&amp;amp;gt;False&amp;amp;lt;/IsSubquery&amp;amp;gt;&amp;amp;lt;SubqueryTemplateName /&amp;amp;gt;&amp;amp;lt;/RHSItem&amp;amp;gt;&amp;amp;lt;/RightHandSideItems&amp;amp;gt;&amp;amp;lt;/RightHandSide&amp;amp;gt;&amp;amp;lt;/TreeRoot&amp;amp;gt;&amp;amp;lt;/FilterTree&amp;amp;gt;&amp;quot; Sort=&amp;quot;StateNM A'"</definedName>
    <definedName name="_AMO_ContentDefinition_627997455.11" hidden="1">"'SC&amp;quot; ColSelFlg=&amp;quot;0&amp;quot; Name=&amp;quot;SARS_EXHIBIT2&amp;quot;&amp;gt;&amp;#xD;&amp;#xA;&amp;lt;Cols&amp;gt;&amp;#xD;&amp;#xA;&amp;lt;cn&amp;gt;StateNM&amp;lt;/cn&amp;gt;&amp;#xD;&amp;#xA;&amp;lt;cn&amp;gt;bsa_count&amp;lt;/cn&amp;gt;&amp;#xD;&amp;#xA;&amp;lt;/Cols&amp;gt;&amp;#xD;&amp;#xA;&amp;lt;ColOrd&amp;gt;&amp;#xD;&amp;#xA;&amp;lt;cn&amp;gt;StateNM&amp;lt;/cn&amp;gt'"</definedName>
    <definedName name="_AMO_ContentDefinition_627997455.12" hidden="1">"';&amp;#xD;&amp;#xA;&amp;lt;cn&amp;gt;bsa_count&amp;lt;/cn&amp;gt;&amp;#xD;&amp;#xA;&amp;lt;cn&amp;gt;FILG_RCV_DT_YEAR&amp;lt;/cn&amp;gt;&amp;#xD;&amp;#xA;&amp;lt;cn&amp;gt;FRM_TYP_CD&amp;lt;/cn&amp;gt;&amp;#xD;&amp;#xA;&amp;lt;cn&amp;gt;org_typ_txt&amp;lt;/cn&amp;gt;&amp;#xD;&amp;#xA;&amp;lt;/ColOrd&amp;gt;&amp;#xD;&amp;#xA;&amp;lt;/SasDataSource&amp;gt;"" /&gt;_x000D_
  &lt;param n=""Exc'"</definedName>
    <definedName name="_AMO_ContentDefinition_627997455.13" hidden="1">"'elTableColumnCount"" v=""2"" /&gt;_x000D_
  &lt;param n=""ExcelTableRowCount"" v=""60"" /&gt;_x000D_
  &lt;param n=""DataRowCount"" v=""60"" /&gt;_x000D_
  &lt;param n=""DataColCount"" v=""2"" /&gt;_x000D_
  &lt;param n=""ObsColumn"" v=""false"" /&gt;_x000D_
  &lt;param n=""ExcelFormattingHash"" v=""13724180'"</definedName>
    <definedName name="_AMO_ContentDefinition_627997455.14" hidden="1">"'14"" /&gt;_x000D_
  &lt;param n=""ExcelFormatting"" v=""Automatic"" /&gt;_x000D_
  &lt;ExcelXMLOptions AdjColWidths=""True"" RowOpt=""InsertCells"" ColOpt=""InsertCells"" /&gt;_x000D_
&lt;/ContentDefinition&gt;'"</definedName>
    <definedName name="_AMO_ContentDefinition_627997455.2" hidden="1">"'_x000D_
  &lt;files /&gt;_x000D_
  &lt;parents /&gt;_x000D_
  &lt;children /&gt;_x000D_
  &lt;param n=""AMO_Version"" v=""5.1"" /&gt;_x000D_
  &lt;param n=""DisplayName"" v=""SASApp:FCSHRLIB.SARS_EXHIBIT2"" /&gt;_x000D_
  &lt;param n=""DisplayType"" v=""Data Set"" /&gt;_x000D_
  &lt;param n=""DataSourceType"" v=""SAS DATASET"" /&gt;'"</definedName>
    <definedName name="_AMO_ContentDefinition_627997455.3" hidden="1">"'_x000D_
  &lt;param n=""SASFilter"" v=""org_typ_txt = 'Depository institution'"" /&gt;_x000D_
  &lt;param n=""MoreSheetsForRows"" v=""False"" /&gt;_x000D_
  &lt;param n=""PageSize"" v=""500"" /&gt;_x000D_
  &lt;param n=""ShowRowNumbers"" v=""False"" /&gt;_x000D_
  &lt;param n=""ShowInfoInSheet"" v=""False'"</definedName>
    <definedName name="_AMO_ContentDefinition_627997455.4" hidden="1">"'"" /&gt;_x000D_
  &lt;param n=""CredKey"" v=""SARS_EXHIBIT2&amp;#x1;SASApp&amp;#x1;FinCEN_Shr_Lib"" /&gt;_x000D_
  &lt;param n=""ClassName"" v=""SAS.OfficeAddin.DataViewItem"" /&gt;_x000D_
  &lt;param n=""ServerName"" v=""SASApp"" /&gt;_x000D_
  &lt;param n=""DataSource"" v=""&amp;lt;SasDataSource Version=&amp;quo'"</definedName>
    <definedName name="_AMO_ContentDefinition_627997455.5" hidden="1">"'t;4.2&amp;quot; Type=&amp;quot;SAS.Servers.Dataset&amp;quot; Svr=&amp;quot;SASApp&amp;quot; Lib=&amp;quot;FCSHRLIB&amp;quot; Filter=&amp;quot;org_typ_txt = 'Depository institution'&amp;quot; FilterDS=&amp;quot;&amp;amp;lt;?xml version=&amp;amp;quot;1.0&amp;amp;quot; encoding=&amp;amp;quot;utf-16&amp;amp;quot;?'"</definedName>
    <definedName name="_AMO_ContentDefinition_627997455.6" hidden="1">"'&amp;amp;gt;&amp;amp;lt;FilterTree&amp;amp;gt;&amp;amp;lt;TreeRoot&amp;amp;gt;&amp;amp;lt;ID&amp;amp;gt;2a01e73a-cb7b-4aa1-b916-8f46b6e9e42f&amp;amp;lt;/ID&amp;amp;gt;&amp;amp;lt;FilterType&amp;amp;gt;COLUMN&amp;amp;lt;/FilterType&amp;amp;gt;&amp;amp;lt;TableID /&amp;amp;gt;&amp;amp;lt;ColumnName&amp;amp;gt;org_typ_tx'"</definedName>
    <definedName name="_AMO_ContentDefinition_627997455.7" hidden="1">"'t&amp;amp;lt;/ColumnName&amp;amp;gt;&amp;amp;lt;ColumnType&amp;amp;gt;Character&amp;amp;lt;/ColumnType&amp;amp;gt;&amp;amp;lt;GroupLevel /&amp;amp;gt;&amp;amp;lt;Operator&amp;amp;gt;=&amp;amp;lt;/Operator&amp;amp;gt;&amp;amp;lt;UseMacroFunction&amp;amp;gt;False&amp;amp;lt;/UseMacroFunction&amp;amp;gt;&amp;amp;lt;Not&amp;a'"</definedName>
    <definedName name="_AMO_ContentDefinition_627997455.8" hidden="1">"'mp;gt;False&amp;amp;lt;/Not&amp;amp;gt;&amp;amp;lt;Label /&amp;amp;gt;&amp;amp;lt;RightHandSide&amp;amp;gt;&amp;amp;lt;RightHandSideNumType&amp;amp;gt;SINGLE&amp;amp;lt;/RightHandSideNumType&amp;amp;gt;&amp;amp;lt;RightHandSideItems&amp;amp;gt;&amp;amp;lt;RHSItem&amp;amp;gt;&amp;amp;lt;RHSType&amp;amp;gt;EXPRESSIO'"</definedName>
    <definedName name="_AMO_ContentDefinition_627997455.9" hidden="1">"'N&amp;amp;lt;/RHSType&amp;amp;gt;&amp;amp;lt;AddQuotes&amp;amp;gt;True&amp;amp;lt;/AddQuotes&amp;amp;gt;&amp;amp;lt;DateFormat&amp;amp;gt;None&amp;amp;lt;/DateFormat&amp;amp;gt;&amp;amp;lt;RightHandSideExpression&amp;amp;gt;Depository institution&amp;amp;lt;/RightHandSideExpression&amp;amp;gt;&amp;amp;lt;IsSub'"</definedName>
    <definedName name="_AMO_ContentDefinition_858812798" hidden="1">"'Partitions:15'"</definedName>
    <definedName name="_AMO_ContentDefinition_858812798.0" hidden="1">"'&lt;ContentDefinition name=""SASApp:FCSHRLIB.SARS_EXHIBIT7"" rsid=""858812798"" type=""DataSet"" format=""ReportXml"" imgfmt=""ActiveX"" created=""12/17/2014 12:39:12"" modifed=""01/05/2015 16:16:42"" user=""celiop"" apply=""False"" css=""C:\Program File'"</definedName>
    <definedName name="_AMO_ContentDefinition_858812798.1" hidden="1">"'s\SASHome\x86\SASAddinforMicrosoftOffice\5.1\Styles\AMODefault.css"" range=""SASApp_FCSHRLIB_SARS_EXHIBIT7"" auto=""False"" xTime=""00:00:00.0020000"" rTime=""00:00:00.4120000"" bgnew=""False"" nFmt=""False"" grphSet=""False"" imgY=""0"" imgX=""0""&gt;_x000D_
'"</definedName>
    <definedName name="_AMO_ContentDefinition_858812798.10" hidden="1">"'ry&amp;amp;gt;False&amp;amp;lt;/IsSubquery&amp;amp;gt;&amp;amp;lt;SubqueryTemplateName /&amp;amp;gt;&amp;amp;lt;/RHSItem&amp;amp;gt;&amp;amp;lt;/RightHandSideItems&amp;amp;gt;&amp;amp;lt;/RightHandSide&amp;amp;gt;&amp;amp;lt;/TreeRoot&amp;amp;gt;&amp;amp;lt;/FilterTree&amp;amp;gt;&amp;quot; Sort=&amp;quot;ASET_SBTYP_I'"</definedName>
    <definedName name="_AMO_ContentDefinition_858812798.11" hidden="1">"'D_TXT ASC&amp;quot; ColSelFlg=&amp;quot;0&amp;quot; Name=&amp;quot;SARS_EXHIBIT7&amp;quot;&amp;gt;&amp;#xD;&amp;#xA;&amp;lt;Cols&amp;gt;&amp;#xD;&amp;#xA;&amp;lt;cn&amp;gt;ASET_SBTYP_ID_TXT&amp;lt;/cn&amp;gt;&amp;#xD;&amp;#xA;&amp;lt;cn&amp;gt;bsa_count&amp;lt;/cn&amp;gt;&amp;#xD;&amp;#xA;&amp;lt;/Cols&amp;gt;&amp;#xD;&amp;#xA;&amp;lt;ColOrd&amp;gt;&amp;#xD;&amp;#xA;&amp;lt;cn&amp;gt;'"</definedName>
    <definedName name="_AMO_ContentDefinition_858812798.12" hidden="1">"'ASET_SBTYP_ID_TXT&amp;lt;/cn&amp;gt;&amp;#xD;&amp;#xA;&amp;lt;cn&amp;gt;bsa_count&amp;lt;/cn&amp;gt;&amp;#xD;&amp;#xA;&amp;lt;cn&amp;gt;FILG_RCV_DT_YEAR&amp;lt;/cn&amp;gt;&amp;#xD;&amp;#xA;&amp;lt;cn&amp;gt;ORG_TYP_TXT&amp;lt;/cn&amp;gt;&amp;#xD;&amp;#xA;&amp;lt;cn&amp;gt;ASET_TYP_ID&amp;lt;/cn&amp;gt;&amp;#xD;&amp;#xA;&amp;lt;/ColOrd&amp;gt;&amp;#xD;&amp;#xA;&amp;lt;/SasDataSourc'"</definedName>
    <definedName name="_AMO_ContentDefinition_858812798.13" hidden="1">"'e&amp;gt;"" /&gt;_x000D_
  &lt;param n=""ExcelTableColumnCount"" v=""2"" /&gt;_x000D_
  &lt;param n=""ExcelTableRowCount"" v=""10"" /&gt;_x000D_
  &lt;param n=""DataRowCount"" v=""10"" /&gt;_x000D_
  &lt;param n=""DataColCount"" v=""2"" /&gt;_x000D_
  &lt;param n=""ObsColumn"" v=""false"" /&gt;_x000D_
  &lt;param n=""ExcelF'"</definedName>
    <definedName name="_AMO_ContentDefinition_858812798.14" hidden="1">"'ormattingHash"" v=""1671049871"" /&gt;_x000D_
  &lt;param n=""ExcelFormatting"" v=""Automatic"" /&gt;_x000D_
  &lt;ExcelXMLOptions AdjColWidths=""True"" RowOpt=""InsertCells"" ColOpt=""InsertCells"" /&gt;_x000D_
&lt;/ContentDefinition&gt;'"</definedName>
    <definedName name="_AMO_ContentDefinition_858812798.2" hidden="1">"'  &lt;files /&gt;_x000D_
  &lt;parents /&gt;_x000D_
  &lt;children /&gt;_x000D_
  &lt;param n=""AMO_Version"" v=""5.1"" /&gt;_x000D_
  &lt;param n=""DisplayName"" v=""SASApp:FCSHRLIB.SARS_EXHIBIT7"" /&gt;_x000D_
  &lt;param n=""DisplayType"" v=""Data Set"" /&gt;_x000D_
  &lt;param n=""DataSourceType"" v=""SAS DATASET"" /&gt;_x000D_
'"</definedName>
    <definedName name="_AMO_ContentDefinition_858812798.3" hidden="1">"'  &lt;param n=""SASFilter"" v=""ORG_TYP_TXT = 'Depository institution'"" /&gt;_x000D_
  &lt;param n=""MoreSheetsForRows"" v=""False"" /&gt;_x000D_
  &lt;param n=""PageSize"" v=""500"" /&gt;_x000D_
  &lt;param n=""ShowRowNumbers"" v=""False"" /&gt;_x000D_
  &lt;param n=""ShowInfoInSheet"" v=""False"" '"</definedName>
    <definedName name="_AMO_ContentDefinition_858812798.4" hidden="1">"'/&gt;_x000D_
  &lt;param n=""CredKey"" v=""SARS_EXHIBIT7&amp;#x1;SASApp&amp;#x1;FinCEN_Shr_Lib"" /&gt;_x000D_
  &lt;param n=""ClassName"" v=""SAS.OfficeAddin.DataViewItem"" /&gt;_x000D_
  &lt;param n=""ServerName"" v=""SASApp"" /&gt;_x000D_
  &lt;param n=""DataSource"" v=""&amp;lt;SasDataSource Version=&amp;quot;4'"</definedName>
    <definedName name="_AMO_ContentDefinition_858812798.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858812798.6" hidden="1">"'p;gt;&amp;amp;lt;FilterTree&amp;amp;gt;&amp;amp;lt;TreeRoot&amp;amp;gt;&amp;amp;lt;ID&amp;amp;gt;63e87369-59f9-40e3-9a39-d774d3353e3d&amp;amp;lt;/ID&amp;amp;gt;&amp;amp;lt;FilterType&amp;amp;gt;COLUMN&amp;amp;lt;/FilterType&amp;amp;gt;&amp;amp;lt;TableID /&amp;amp;gt;&amp;amp;lt;ColumnName&amp;amp;gt;ORG_TYP_TXT&amp;a'"</definedName>
    <definedName name="_AMO_ContentDefinition_858812798.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858812798.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858812798.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918031133" hidden="1">"'Partitions:15'"</definedName>
    <definedName name="_AMO_ContentDefinition_918031133.0" hidden="1">"'&lt;ContentDefinition name=""SASApp:FCSHRLIB.SARS_EXHIBIT3"" rsid=""918031133"" type=""DataSet"" format=""ReportXml"" imgfmt=""ActiveX"" created=""12/17/2014 12:36:26"" modifed=""01/05/2015 16:09:08"" user=""celiop"" apply=""False"" css=""C:\Program File'"</definedName>
    <definedName name="_AMO_ContentDefinition_918031133.1" hidden="1">"'s\SASHome\x86\SASAddinforMicrosoftOffice\5.1\Styles\AMODefault.css"" range=""SASApp_FCSHRLIB_SARS_EXHIBIT3"" auto=""False"" xTime=""00:00:00.0020000"" rTime=""00:00:00.4030000"" bgnew=""False"" nFmt=""False"" grphSet=""False"" imgY=""0"" imgX=""0""&gt;_x000D_
'"</definedName>
    <definedName name="_AMO_ContentDefinition_918031133.10" hidden="1">"'ry&amp;amp;gt;False&amp;amp;lt;/IsSubquery&amp;amp;gt;&amp;amp;lt;SubqueryTemplateName /&amp;amp;gt;&amp;amp;lt;/RHSItem&amp;amp;gt;&amp;amp;lt;/RightHandSideItems&amp;amp;gt;&amp;amp;lt;/RightHandSide&amp;amp;gt;&amp;amp;lt;/TreeRoot&amp;amp;gt;&amp;amp;lt;/FilterTree&amp;amp;gt;&amp;quot; ColSelFlg=&amp;quot;0&amp;quot;'"</definedName>
    <definedName name="_AMO_ContentDefinition_918031133.11" hidden="1">"' Name=&amp;quot;SARS_EXHIBIT3&amp;quot;&amp;gt;&amp;#xD;&amp;#xA;&amp;lt;Cols&amp;gt;&amp;#xD;&amp;#xA;&amp;lt;cn&amp;gt;PRMRY_RGLTR_TYP_TXT&amp;lt;/cn&amp;gt;&amp;#xD;&amp;#xA;&amp;lt;cn&amp;gt;bsa_count&amp;lt;/cn&amp;gt;&amp;#xD;&amp;#xA;&amp;lt;/Cols&amp;gt;&amp;#xD;&amp;#xA;&amp;lt;ColOrd&amp;gt;&amp;#xD;&amp;#xA;&amp;lt;cn&amp;gt;PRMRY_RGLTR_TYP_TXT&amp;lt;/cn&amp;gt;&amp;#xD;&amp;#'"</definedName>
    <definedName name="_AMO_ContentDefinition_918031133.12" hidden="1">"'xA;&amp;lt;cn&amp;gt;bsa_count&amp;lt;/cn&amp;gt;&amp;#xD;&amp;#xA;&amp;lt;cn&amp;gt;FILG_RCV_DT_YEAR&amp;lt;/cn&amp;gt;&amp;#xD;&amp;#xA;&amp;lt;cn&amp;gt;ORG_TYP_TXT&amp;lt;/cn&amp;gt;&amp;#xD;&amp;#xA;&amp;lt;cn&amp;gt;PRMRY_RGLTR_TYP_CD&amp;lt;/cn&amp;gt;&amp;#xD;&amp;#xA;&amp;lt;/ColOrd&amp;gt;&amp;#xD;&amp;#xA;&amp;lt;/SasDataSource&amp;gt;"" /&gt;_x000D_
  &lt;param n=""Exc'"</definedName>
    <definedName name="_AMO_ContentDefinition_918031133.13" hidden="1">"'elTableColumnCount"" v=""2"" /&gt;_x000D_
  &lt;param n=""ExcelTableRowCount"" v=""5"" /&gt;_x000D_
  &lt;param n=""DataRowCount"" v=""5"" /&gt;_x000D_
  &lt;param n=""DataColCount"" v=""2"" /&gt;_x000D_
  &lt;param n=""ObsColumn"" v=""false"" /&gt;_x000D_
  &lt;param n=""ExcelFormattingHash"" v=""1409125726'"</definedName>
    <definedName name="_AMO_ContentDefinition_918031133.14" hidden="1">"'"" /&gt;_x000D_
  &lt;param n=""ExcelFormatting"" v=""Automatic"" /&gt;_x000D_
  &lt;ExcelXMLOptions AdjColWidths=""True"" RowOpt=""InsertCells"" ColOpt=""InsertCells"" /&gt;_x000D_
&lt;/ContentDefinition&gt;'"</definedName>
    <definedName name="_AMO_ContentDefinition_918031133.2" hidden="1">"'  &lt;files /&gt;_x000D_
  &lt;parents /&gt;_x000D_
  &lt;children /&gt;_x000D_
  &lt;param n=""AMO_Version"" v=""5.1"" /&gt;_x000D_
  &lt;param n=""DisplayName"" v=""SASApp:FCSHRLIB.SARS_EXHIBIT3"" /&gt;_x000D_
  &lt;param n=""DisplayType"" v=""Data Set"" /&gt;_x000D_
  &lt;param n=""DataSourceType"" v=""SAS DATASET"" /&gt;_x000D_
'"</definedName>
    <definedName name="_AMO_ContentDefinition_918031133.3" hidden="1">"'  &lt;param n=""SASFilter"" v=""ORG_TYP_TXT = 'Depository institution'"" /&gt;_x000D_
  &lt;param n=""MoreSheetsForRows"" v=""False"" /&gt;_x000D_
  &lt;param n=""PageSize"" v=""500"" /&gt;_x000D_
  &lt;param n=""ShowRowNumbers"" v=""False"" /&gt;_x000D_
  &lt;param n=""ShowInfoInSheet"" v=""False"" '"</definedName>
    <definedName name="_AMO_ContentDefinition_918031133.4" hidden="1">"'/&gt;_x000D_
  &lt;param n=""CredKey"" v=""SARS_EXHIBIT3&amp;#x1;SASApp&amp;#x1;FinCEN_Shr_Lib"" /&gt;_x000D_
  &lt;param n=""ClassName"" v=""SAS.OfficeAddin.DataViewItem"" /&gt;_x000D_
  &lt;param n=""ServerName"" v=""SASApp"" /&gt;_x000D_
  &lt;param n=""DataSource"" v=""&amp;lt;SasDataSource Version=&amp;quot;4'"</definedName>
    <definedName name="_AMO_ContentDefinition_918031133.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918031133.6" hidden="1">"'p;gt;&amp;amp;lt;FilterTree&amp;amp;gt;&amp;amp;lt;TreeRoot&amp;amp;gt;&amp;amp;lt;ID&amp;amp;gt;7a911974-a651-47f0-8ecb-7afe4a0bf7aa&amp;amp;lt;/ID&amp;amp;gt;&amp;amp;lt;FilterType&amp;amp;gt;COLUMN&amp;amp;lt;/FilterType&amp;amp;gt;&amp;amp;lt;TableID /&amp;amp;gt;&amp;amp;lt;ColumnName&amp;amp;gt;ORG_TYP_TXT&amp;a'"</definedName>
    <definedName name="_AMO_ContentDefinition_918031133.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918031133.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918031133.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Location_176577500__A1" hidden="1">"'Partitions:2'"</definedName>
    <definedName name="_AMO_ContentLocation_176577500__A1.0" hidden="1">"'&lt;ContentLocation path=""A1"" rsid=""176577500"" tag="""" fid=""0""&gt;_x000D_
  &lt;param n=""_NumRows"" v=""82"" /&gt;_x000D_
  &lt;param n=""_NumCols"" v=""3"" /&gt;_x000D_
  &lt;param n=""SASDataState"" v=""none"" /&gt;_x000D_
  &lt;param n=""SASDataStart"" v=""1"" /&gt;_x000D_
  &lt;param n=""SASDataEn'"</definedName>
    <definedName name="_AMO_ContentLocation_176577500__A1.1" hidden="1">"'d"" v=""81"" /&gt;_x000D_
  &lt;param n=""SASFilter"" v=""ORG_TYP_TXT = 'Depository institution'"" /&gt;_x000D_
&lt;/ContentLocation&gt;'"</definedName>
    <definedName name="_AMO_ContentLocation_258747214__A1" hidden="1">"'Partitions:2'"</definedName>
    <definedName name="_AMO_ContentLocation_258747214__A1.0" hidden="1">"'&lt;ContentLocation path=""A1"" rsid=""258747214"" tag="""" fid=""0""&gt;_x000D_
  &lt;param n=""_NumRows"" v=""61"" /&gt;_x000D_
  &lt;param n=""_NumCols"" v=""2"" /&gt;_x000D_
  &lt;param n=""SASDataState"" v=""none"" /&gt;_x000D_
  &lt;param n=""SASDataStart"" v=""1"" /&gt;_x000D_
  &lt;param n=""SASDataEn'"</definedName>
    <definedName name="_AMO_ContentLocation_258747214__A1.1" hidden="1">"'d"" v=""60"" /&gt;_x000D_
  &lt;param n=""SASFilter"" v=""ORG_TYP_TXT = 'Depository institution'"" /&gt;_x000D_
&lt;/ContentLocation&gt;'"</definedName>
    <definedName name="_AMO_ContentLocation_49183029__A1" hidden="1">"'Partitions:2'"</definedName>
    <definedName name="_AMO_ContentLocation_49183029__A1.0" hidden="1">"'&lt;ContentLocation path=""A1"" rsid=""49183029"" tag="""" fid=""0""&gt;_x000D_
  &lt;param n=""_NumRows"" v=""14"" /&gt;_x000D_
  &lt;param n=""_NumCols"" v=""2"" /&gt;_x000D_
  &lt;param n=""SASDataState"" v=""none"" /&gt;_x000D_
  &lt;param n=""SASDataStart"" v=""1"" /&gt;_x000D_
  &lt;param n=""SASDataEnd'"</definedName>
    <definedName name="_AMO_ContentLocation_49183029__A1.1" hidden="1">"'"" v=""13"" /&gt;_x000D_
  &lt;param n=""SASFilter"" v=""ORG_TYP_TXT = 'Depository institution'"" /&gt;_x000D_
&lt;/ContentLocation&gt;'"</definedName>
    <definedName name="_AMO_ContentLocation_506416467__A1" hidden="1">"'Partitions:2'"</definedName>
    <definedName name="_AMO_ContentLocation_506416467__A1.0" hidden="1">"'&lt;ContentLocation path=""A1"" rsid=""506416467"" tag="""" fid=""0""&gt;_x000D_
  &lt;param n=""_NumRows"" v=""21"" /&gt;_x000D_
  &lt;param n=""_NumCols"" v=""2"" /&gt;_x000D_
  &lt;param n=""SASDataState"" v=""none"" /&gt;_x000D_
  &lt;param n=""SASDataStart"" v=""1"" /&gt;_x000D_
  &lt;param n=""SASDataEn'"</definedName>
    <definedName name="_AMO_ContentLocation_506416467__A1.1" hidden="1">"'d"" v=""20"" /&gt;_x000D_
  &lt;param n=""SASFilter"" v=""ORG_TYP_TXT = 'Depository institution'"" /&gt;_x000D_
&lt;/ContentLocation&gt;'"</definedName>
    <definedName name="_AMO_ContentLocation_578328508__A1" hidden="1">"'Partitions:2'"</definedName>
    <definedName name="_AMO_ContentLocation_578328508__A1.0" hidden="1">"'&lt;ContentLocation path=""A1"" rsid=""578328508"" tag="""" fid=""0""&gt;_x000D_
  &lt;param n=""_NumRows"" v=""10"" /&gt;_x000D_
  &lt;param n=""_NumCols"" v=""2"" /&gt;_x000D_
  &lt;param n=""SASDataState"" v=""none"" /&gt;_x000D_
  &lt;param n=""SASDataStart"" v=""1"" /&gt;_x000D_
  &lt;param n=""SASDataEn'"</definedName>
    <definedName name="_AMO_ContentLocation_578328508__A1.1" hidden="1">"'d"" v=""9"" /&gt;_x000D_
  &lt;param n=""SASFilter"" v=""ORG_TYP_TXT = 'Depository institution'"" /&gt;_x000D_
&lt;/ContentLocation&gt;'"</definedName>
    <definedName name="_AMO_ContentLocation_627997455__A1" hidden="1">"'Partitions:2'"</definedName>
    <definedName name="_AMO_ContentLocation_627997455__A1.0" hidden="1">"'&lt;ContentLocation path=""A1"" rsid=""627997455"" tag="""" fid=""0""&gt;_x000D_
  &lt;param n=""_NumRows"" v=""61"" /&gt;_x000D_
  &lt;param n=""_NumCols"" v=""2"" /&gt;_x000D_
  &lt;param n=""SASDataState"" v=""none"" /&gt;_x000D_
  &lt;param n=""SASDataStart"" v=""1"" /&gt;_x000D_
  &lt;param n=""SASDataEn'"</definedName>
    <definedName name="_AMO_ContentLocation_627997455__A1.1" hidden="1">"'d"" v=""60"" /&gt;_x000D_
  &lt;param n=""SASFilter"" v=""org_typ_txt = 'Depository institution'"" /&gt;_x000D_
&lt;/ContentLocation&gt;'"</definedName>
    <definedName name="_AMO_ContentLocation_858812798__A1" hidden="1">"'Partitions:2'"</definedName>
    <definedName name="_AMO_ContentLocation_858812798__A1.0" hidden="1">"'&lt;ContentLocation path=""A1"" rsid=""858812798"" tag="""" fid=""0""&gt;_x000D_
  &lt;param n=""_NumRows"" v=""11"" /&gt;_x000D_
  &lt;param n=""_NumCols"" v=""2"" /&gt;_x000D_
  &lt;param n=""SASDataState"" v=""none"" /&gt;_x000D_
  &lt;param n=""SASDataStart"" v=""1"" /&gt;_x000D_
  &lt;param n=""SASDataEn'"</definedName>
    <definedName name="_AMO_ContentLocation_858812798__A1.1" hidden="1">"'d"" v=""10"" /&gt;_x000D_
  &lt;param n=""SASFilter"" v=""ORG_TYP_TXT = 'Depository institution'"" /&gt;_x000D_
&lt;/ContentLocation&gt;'"</definedName>
    <definedName name="_AMO_ContentLocation_918031133__A1" hidden="1">"'Partitions:2'"</definedName>
    <definedName name="_AMO_ContentLocation_918031133__A1.0" hidden="1">"'&lt;ContentLocation path=""A1"" rsid=""918031133"" tag="""" fid=""0""&gt;_x000D_
  &lt;param n=""_NumRows"" v=""6"" /&gt;_x000D_
  &lt;param n=""_NumCols"" v=""2"" /&gt;_x000D_
  &lt;param n=""SASDataState"" v=""none"" /&gt;_x000D_
  &lt;param n=""SASDataStart"" v=""1"" /&gt;_x000D_
  &lt;param n=""SASDataEnd'"</definedName>
    <definedName name="_AMO_ContentLocation_918031133__A1.1" hidden="1">"'"" v=""5"" /&gt;_x000D_
  &lt;param n=""SASFilter"" v=""ORG_TYP_TXT = 'Depository institution'"" /&gt;_x000D_
&lt;/ContentLocation&gt;'"</definedName>
    <definedName name="_AMO_SingleObject_176577500__A1" hidden="1">'Exhibit 5'!$O$14:$Q$113</definedName>
    <definedName name="_AMO_SingleObject_258747214__A1" hidden="1">'Exhibit 2'!$O$14:$O$74</definedName>
    <definedName name="_AMO_SingleObject_49183029__A1" hidden="1">'Exhibit 7'!$N$14:$O$27</definedName>
    <definedName name="_AMO_SingleObject_506416467__A1" hidden="1">'Exhibit 8'!$O$14:$P$36</definedName>
    <definedName name="_AMO_SingleObject_578328508__A1" hidden="1">'Exhibit 1'!$H$14:$K$14</definedName>
    <definedName name="_AMO_SingleObject_627997455__A1" hidden="1">'Exhibit 2'!$R$14:$S$74</definedName>
    <definedName name="_AMO_SingleObject_858812798__A1" hidden="1">'Exhibit 9'!$N$14:$O$24</definedName>
    <definedName name="_AMO_SingleObject_918031133__A1" hidden="1">'Exhibit 6'!$N$14:$O$20</definedName>
    <definedName name="_AMO_UniqueIdentifier" hidden="1">"'af1f228f-4e82-4904-8c2f-7064c9413090'"</definedName>
    <definedName name="_AMO_XmlVersion" hidden="1">"'1'"</definedName>
    <definedName name="_xlnm.Print_Titles" localSheetId="1">'Exhibit 2'!$14:$14</definedName>
    <definedName name="_xlnm.Print_Titles" localSheetId="3">'Exhibit 4'!$9:$14</definedName>
    <definedName name="_xlnm.Print_Titles" localSheetId="4">'Exhibit 5'!$14:$14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D16" i="4"/>
  <c r="D17" i="4"/>
  <c r="D18" i="4"/>
  <c r="D19" i="4"/>
  <c r="D20" i="4"/>
  <c r="D21" i="4"/>
  <c r="D22" i="4"/>
  <c r="D23" i="4"/>
  <c r="D24" i="4"/>
  <c r="D25" i="4"/>
  <c r="D26" i="4"/>
  <c r="D27" i="4"/>
  <c r="D28" i="4"/>
  <c r="D15" i="4"/>
  <c r="M123" i="5"/>
  <c r="M122" i="5"/>
  <c r="M119" i="5"/>
  <c r="M111" i="5"/>
  <c r="M103" i="5"/>
  <c r="M80" i="5"/>
  <c r="M72" i="5"/>
  <c r="M57" i="5"/>
  <c r="M49" i="5"/>
  <c r="M41" i="5"/>
  <c r="M33" i="5"/>
  <c r="M18" i="5"/>
  <c r="D16" i="13"/>
  <c r="D17" i="13"/>
  <c r="D18" i="13"/>
  <c r="D19" i="13"/>
  <c r="D20" i="13"/>
  <c r="D21" i="13"/>
  <c r="D22" i="13"/>
  <c r="D23" i="13"/>
  <c r="D24" i="13"/>
  <c r="D15" i="13"/>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7" i="1"/>
  <c r="J27" i="1"/>
  <c r="L122" i="5"/>
  <c r="L119" i="5"/>
  <c r="L111" i="5"/>
  <c r="L103" i="5"/>
  <c r="L80" i="5"/>
  <c r="L72" i="5"/>
  <c r="L57" i="5"/>
  <c r="L49" i="5"/>
  <c r="L41" i="5"/>
  <c r="L123" i="5" s="1"/>
  <c r="L33" i="5"/>
  <c r="L18" i="5"/>
  <c r="K27" i="1"/>
  <c r="H27" i="1"/>
  <c r="I27" i="1"/>
  <c r="K18" i="5"/>
  <c r="K33" i="5"/>
  <c r="K123" i="5" s="1"/>
  <c r="K41" i="5"/>
  <c r="K57" i="5"/>
  <c r="K72" i="5"/>
  <c r="K49" i="5"/>
  <c r="K80" i="5"/>
  <c r="K103" i="5"/>
  <c r="K111" i="5"/>
  <c r="K119" i="5"/>
  <c r="K122" i="5"/>
  <c r="J119" i="5"/>
  <c r="J122" i="5"/>
  <c r="J103" i="5"/>
  <c r="J111" i="5"/>
  <c r="J80" i="5"/>
  <c r="J57" i="5"/>
  <c r="J72" i="5"/>
  <c r="J41" i="5"/>
  <c r="J49" i="5"/>
  <c r="J33" i="5"/>
  <c r="J123" i="5" s="1"/>
  <c r="J18" i="5"/>
  <c r="I122" i="5"/>
  <c r="I119" i="5"/>
  <c r="I111" i="5"/>
  <c r="I103" i="5"/>
  <c r="I80" i="5"/>
  <c r="I72" i="5"/>
  <c r="I57" i="5"/>
  <c r="I41" i="5"/>
  <c r="I49" i="5"/>
  <c r="I33" i="5"/>
  <c r="I123" i="5" s="1"/>
  <c r="I18" i="5"/>
  <c r="H122" i="5"/>
  <c r="H119" i="5"/>
  <c r="H123" i="5" s="1"/>
  <c r="H111" i="5"/>
  <c r="H103" i="5"/>
  <c r="H80" i="5"/>
  <c r="H72" i="5"/>
  <c r="H57" i="5"/>
  <c r="H49" i="5"/>
  <c r="H41" i="5"/>
  <c r="H33" i="5"/>
  <c r="H18" i="5"/>
  <c r="G27" i="1"/>
  <c r="F27" i="1"/>
  <c r="D111" i="5"/>
  <c r="E111" i="5"/>
  <c r="F111" i="5"/>
  <c r="G111" i="5"/>
  <c r="C111" i="5"/>
  <c r="D103" i="5"/>
  <c r="E103" i="5"/>
  <c r="F103" i="5"/>
  <c r="G103" i="5"/>
  <c r="C103" i="5"/>
  <c r="C41" i="5"/>
  <c r="D122" i="5"/>
  <c r="E122" i="5"/>
  <c r="F122" i="5"/>
  <c r="G122" i="5"/>
  <c r="C122" i="5"/>
  <c r="D119" i="5"/>
  <c r="E119" i="5"/>
  <c r="F119" i="5"/>
  <c r="G119" i="5"/>
  <c r="C119" i="5"/>
  <c r="D57" i="5"/>
  <c r="E57" i="5"/>
  <c r="F57" i="5"/>
  <c r="G57" i="5"/>
  <c r="C57" i="5"/>
  <c r="D72" i="5"/>
  <c r="E72" i="5"/>
  <c r="F72" i="5"/>
  <c r="G72" i="5"/>
  <c r="C72" i="5"/>
  <c r="D80" i="5"/>
  <c r="D123" i="5" s="1"/>
  <c r="E80" i="5"/>
  <c r="F80" i="5"/>
  <c r="G80" i="5"/>
  <c r="C80" i="5"/>
  <c r="D49" i="5"/>
  <c r="E49" i="5"/>
  <c r="E123" i="5" s="1"/>
  <c r="F49" i="5"/>
  <c r="G49" i="5"/>
  <c r="C49" i="5"/>
  <c r="D33" i="5"/>
  <c r="E33" i="5"/>
  <c r="F33" i="5"/>
  <c r="G33" i="5"/>
  <c r="D41" i="5"/>
  <c r="E41" i="5"/>
  <c r="F41" i="5"/>
  <c r="F123" i="5" s="1"/>
  <c r="G41" i="5"/>
  <c r="G18" i="5"/>
  <c r="D27" i="1"/>
  <c r="E27" i="1"/>
  <c r="C27" i="1"/>
  <c r="B27" i="1"/>
  <c r="C33" i="5"/>
  <c r="C123" i="5"/>
  <c r="G123" i="5"/>
</calcChain>
</file>

<file path=xl/sharedStrings.xml><?xml version="1.0" encoding="utf-8"?>
<sst xmlns="http://schemas.openxmlformats.org/spreadsheetml/2006/main" count="807" uniqueCount="301">
  <si>
    <t>January</t>
  </si>
  <si>
    <t>February</t>
  </si>
  <si>
    <t>March</t>
  </si>
  <si>
    <t>April</t>
  </si>
  <si>
    <t>May</t>
  </si>
  <si>
    <t>June</t>
  </si>
  <si>
    <t>July</t>
  </si>
  <si>
    <t>August</t>
  </si>
  <si>
    <t>September</t>
  </si>
  <si>
    <t>October</t>
  </si>
  <si>
    <t>November</t>
  </si>
  <si>
    <t>December</t>
  </si>
  <si>
    <t>Subtotal</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</si>
  <si>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</si>
  <si>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</si>
  <si>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</si>
  <si>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</si>
  <si>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</si>
  <si>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</si>
  <si>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</si>
  <si>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</si>
  <si>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</si>
  <si>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</si>
  <si>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</si>
  <si>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</si>
  <si>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</si>
  <si>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</si>
  <si>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</si>
  <si>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</si>
  <si>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</si>
  <si>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</si>
  <si>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</si>
  <si>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</si>
  <si>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</si>
  <si>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</si>
  <si>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</si>
  <si>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</si>
  <si>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</si>
  <si>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</si>
  <si>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</si>
  <si>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</si>
  <si>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</si>
  <si>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</si>
  <si>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</si>
  <si>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</si>
  <si>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</si>
  <si>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</si>
  <si>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</si>
  <si>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</si>
  <si>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</si>
  <si>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</si>
  <si>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</si>
  <si>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</si>
  <si>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</si>
  <si>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</si>
  <si>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</si>
  <si>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</si>
  <si>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</si>
  <si>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</si>
  <si>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</si>
  <si>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</si>
  <si>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</si>
  <si>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</si>
  <si>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</si>
  <si>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</si>
  <si>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</si>
  <si>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</si>
  <si>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</si>
  <si>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</si>
  <si>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</si>
  <si>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</si>
  <si>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</si>
  <si>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</si>
  <si>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</si>
  <si>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</si>
  <si>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Structuring</t>
  </si>
  <si>
    <t>Other</t>
  </si>
  <si>
    <t>Relationship</t>
  </si>
  <si>
    <t>Customer</t>
  </si>
  <si>
    <t>Agent</t>
  </si>
  <si>
    <t>Employee</t>
  </si>
  <si>
    <t>Total</t>
  </si>
  <si>
    <t>Less than 1%</t>
  </si>
  <si>
    <t>Suspicious Activity Category</t>
  </si>
  <si>
    <t>Minimal gaming with large transactions</t>
  </si>
  <si>
    <t>Suspicious use of counter checks or markers</t>
  </si>
  <si>
    <t>Fraud</t>
  </si>
  <si>
    <t>Check</t>
  </si>
  <si>
    <t>Changes spelling or arrangement of name</t>
  </si>
  <si>
    <t>Multiple individuals with same or similar identities</t>
  </si>
  <si>
    <t>Provided questionable or false documentation</t>
  </si>
  <si>
    <t>Refused or avoided request for documentation</t>
  </si>
  <si>
    <t>Single individual with multiple identities</t>
  </si>
  <si>
    <t>Exchanges small bills for large bills or vice versa</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</si>
  <si>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</si>
  <si>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</si>
  <si>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</si>
  <si>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</si>
  <si>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</si>
  <si>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</si>
  <si>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Transaction out of pattern for customer(s)</t>
  </si>
  <si>
    <t>Bribery or gratuity</t>
  </si>
  <si>
    <t>Elder financial exploitation</t>
  </si>
  <si>
    <t>Embezzlement/theft/disappearance of funds</t>
  </si>
  <si>
    <t>Forgeries</t>
  </si>
  <si>
    <t>Identity theft</t>
  </si>
  <si>
    <t>Suspicious use of multiple locations</t>
  </si>
  <si>
    <t>Transaction with no apparent economic, business, or lawful purpose</t>
  </si>
  <si>
    <t>Two or more individuals working together</t>
  </si>
  <si>
    <t>Suspicious inquiry by customer regarding BSA reporting or recordkeeping requirements</t>
  </si>
  <si>
    <t>Accountant</t>
  </si>
  <si>
    <t>Appraiser</t>
  </si>
  <si>
    <t>Attorney</t>
  </si>
  <si>
    <t>Borrower</t>
  </si>
  <si>
    <t>Director</t>
  </si>
  <si>
    <t>No relationship to institution</t>
  </si>
  <si>
    <t>Officer</t>
  </si>
  <si>
    <t>ACH</t>
  </si>
  <si>
    <t>Business loan</t>
  </si>
  <si>
    <t>Mail</t>
  </si>
  <si>
    <t>Mass-marketing</t>
  </si>
  <si>
    <t>Pyramid scheme</t>
  </si>
  <si>
    <t>Insurance</t>
  </si>
  <si>
    <t>Proceeds sent to unrelated third party</t>
  </si>
  <si>
    <t>Suspicious life settlement sales insurance (e.g., STOLI's, Viaticals)</t>
  </si>
  <si>
    <t>Suspicious termination of policy or contract</t>
  </si>
  <si>
    <t>Unclear or no insurable interest</t>
  </si>
  <si>
    <t>Suspicious receipt of government payments/benefits</t>
  </si>
  <si>
    <t>Trade Based Money Laundering/Black Market Peso Exchange</t>
  </si>
  <si>
    <t>Mortgage Fraud</t>
  </si>
  <si>
    <t>Appraisal fraud</t>
  </si>
  <si>
    <t>Loan Modification fraud</t>
  </si>
  <si>
    <t>Account takeover</t>
  </si>
  <si>
    <t>Misuse of position or self-dealing</t>
  </si>
  <si>
    <t>Suspected public/private corruption (domestic)</t>
  </si>
  <si>
    <t>Suspected public/private corruption (foreign)</t>
  </si>
  <si>
    <t>Suspicious use of informal value transfer system</t>
  </si>
  <si>
    <t>Unlicensed or unregistered MSB</t>
  </si>
  <si>
    <t>Insider trading</t>
  </si>
  <si>
    <t>Misappropriation</t>
  </si>
  <si>
    <t>Known or suspected terrorist/terrorist organization</t>
  </si>
  <si>
    <t>Regulator</t>
  </si>
  <si>
    <t>Federal Reserve Board</t>
  </si>
  <si>
    <t>Federal Deposit Insurance Corporation</t>
  </si>
  <si>
    <t>Comptroller of the Currency</t>
  </si>
  <si>
    <t>National Credit Union Administration</t>
  </si>
  <si>
    <t>Unspecified</t>
  </si>
  <si>
    <t>Excessive insurance</t>
  </si>
  <si>
    <t>Unauthorized pooling</t>
  </si>
  <si>
    <t>Bonds/Notes</t>
  </si>
  <si>
    <t>Commercial mortgage</t>
  </si>
  <si>
    <t>Commercial paper</t>
  </si>
  <si>
    <t>Credit card</t>
  </si>
  <si>
    <t>Debit card</t>
  </si>
  <si>
    <t>Forex transactions</t>
  </si>
  <si>
    <t>Futures/Options on futures</t>
  </si>
  <si>
    <t>Hedge fund</t>
  </si>
  <si>
    <t>Home equity line of credit</t>
  </si>
  <si>
    <t>Home equity loan</t>
  </si>
  <si>
    <t>Insurance/Annuity products</t>
  </si>
  <si>
    <t>Mutual fund</t>
  </si>
  <si>
    <t>Options on securities</t>
  </si>
  <si>
    <t>Prepaid access</t>
  </si>
  <si>
    <t>Residential mortgage</t>
  </si>
  <si>
    <t>Security futures products</t>
  </si>
  <si>
    <t>Stocks</t>
  </si>
  <si>
    <t>Bank/Cashier's check</t>
  </si>
  <si>
    <t>Foreign currency</t>
  </si>
  <si>
    <t>Funds transfer</t>
  </si>
  <si>
    <t>Gaming instruments</t>
  </si>
  <si>
    <t>Government payment</t>
  </si>
  <si>
    <t>Money orders</t>
  </si>
  <si>
    <t>Personal/Business check</t>
  </si>
  <si>
    <t>Travelers checks</t>
  </si>
  <si>
    <t>U.S. Currency</t>
  </si>
  <si>
    <t>Product Type</t>
  </si>
  <si>
    <t>Type of Instrument Type(s)/Payment Mechanism(s)</t>
  </si>
  <si>
    <t>Month</t>
  </si>
  <si>
    <t>Filings (Overall)</t>
  </si>
  <si>
    <t>Percentage (Overall)</t>
  </si>
  <si>
    <t>Suspicion concerning the source of funds</t>
  </si>
  <si>
    <t>Suspicion concerning the physical condition of funds</t>
  </si>
  <si>
    <t>Securities/Futures/Options</t>
  </si>
  <si>
    <t>Other Suspicious Activities</t>
  </si>
  <si>
    <t>Money Laundering</t>
  </si>
  <si>
    <t>Identification Documentation</t>
  </si>
  <si>
    <r>
      <t xml:space="preserve">Filings </t>
    </r>
    <r>
      <rPr>
        <sz val="10"/>
        <color indexed="9"/>
        <rFont val="Copperplate Gothic Light"/>
        <family val="2"/>
      </rPr>
      <t>(Overall)</t>
    </r>
  </si>
  <si>
    <r>
      <t xml:space="preserve">Percentage </t>
    </r>
    <r>
      <rPr>
        <sz val="10"/>
        <color indexed="9"/>
        <rFont val="Copperplate Gothic Light"/>
        <family val="2"/>
      </rPr>
      <t>(Overall)</t>
    </r>
  </si>
  <si>
    <t>Terrorist Financing</t>
  </si>
  <si>
    <t>2014</t>
  </si>
  <si>
    <t>Total Filings:</t>
  </si>
  <si>
    <t>-</t>
  </si>
  <si>
    <t>Federal Housing Finance Agency</t>
  </si>
  <si>
    <t>2015</t>
  </si>
  <si>
    <t>Fraud - Other</t>
  </si>
  <si>
    <t>Structuring - Other</t>
  </si>
  <si>
    <t>2016</t>
  </si>
  <si>
    <t>Wire</t>
  </si>
  <si>
    <t>U.S. Securities and Exchange Commission</t>
  </si>
  <si>
    <t>2017</t>
  </si>
  <si>
    <t>2018</t>
  </si>
  <si>
    <t>Healthcare/Public or private health insurance</t>
  </si>
  <si>
    <t>Foreclosure/Short sale fraud</t>
  </si>
  <si>
    <t>Alters or cancels transaction to avoid BSA recordkeeping requirement</t>
  </si>
  <si>
    <t>Alters or cancels transactions to avoid CTR requirement</t>
  </si>
  <si>
    <t>Transaction(s) below BSA recordkeeping threshold</t>
  </si>
  <si>
    <t>Transaction(s) below CTR threshold</t>
  </si>
  <si>
    <t>Insurance - Other</t>
  </si>
  <si>
    <r>
      <t>Provided questionable or false identification</t>
    </r>
    <r>
      <rPr>
        <b/>
        <sz val="10"/>
        <color rgb="FFC00000"/>
        <rFont val="Century Gothic"/>
        <family val="2"/>
      </rPr>
      <t>*</t>
    </r>
  </si>
  <si>
    <r>
      <t>Deposit account</t>
    </r>
    <r>
      <rPr>
        <b/>
        <sz val="10"/>
        <color rgb="FFC00000"/>
        <rFont val="Century Gothic"/>
        <family val="2"/>
      </rPr>
      <t>*</t>
    </r>
  </si>
  <si>
    <r>
      <t>Microcap securities</t>
    </r>
    <r>
      <rPr>
        <b/>
        <sz val="10"/>
        <color rgb="FFC00000"/>
        <rFont val="Century Gothic"/>
        <family val="2"/>
      </rPr>
      <t>*</t>
    </r>
  </si>
  <si>
    <r>
      <t>Penny stocks/Microcap securities</t>
    </r>
    <r>
      <rPr>
        <b/>
        <sz val="10"/>
        <color rgb="FFC00000"/>
        <rFont val="Century Gothic"/>
        <family val="2"/>
      </rPr>
      <t>†</t>
    </r>
  </si>
  <si>
    <t>Gaming Activities - Other</t>
  </si>
  <si>
    <t>Money Laundering - Other</t>
  </si>
  <si>
    <t>Other Suspicious Activities - Other</t>
  </si>
  <si>
    <t>Mortgage Fraud - Other</t>
  </si>
  <si>
    <t>Identification Documentation - Other</t>
  </si>
  <si>
    <t>Suspicious Activity Type</t>
  </si>
  <si>
    <t>Excessive or unusual cash borrowing against policy/annuity</t>
  </si>
  <si>
    <t>Little or no concern for product performance penalties, fees, or tax consequences</t>
  </si>
  <si>
    <t>2019</t>
  </si>
  <si>
    <t>Credit/Debit card</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</si>
  <si>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</si>
  <si>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</si>
  <si>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</si>
  <si>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</si>
  <si>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</si>
  <si>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</si>
  <si>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Owner or controlling shareholder</t>
  </si>
  <si>
    <t>Counterfeit Instruments</t>
  </si>
  <si>
    <t>Internal Revenue Service</t>
  </si>
  <si>
    <t>Swap, hybrid, or other derivatives</t>
  </si>
  <si>
    <t>2020</t>
  </si>
  <si>
    <t>2021</t>
  </si>
  <si>
    <t>Securities/Futures/Options - Other</t>
  </si>
  <si>
    <t>Exhibit 9:  Number of Filings by Instrument Type(s)/Payment Mechanism(s) involved in the Suspicious Activity from Loan or Finance Companies*</t>
  </si>
  <si>
    <t>Exhibit 8:   Number of Filings by Product Type(s) involved in the Suspicious Activity from Loan or Finance Companies*</t>
  </si>
  <si>
    <t>Exhibit 7:  Filings by Affiliation or Relationship from Loan or Finance Companies*</t>
  </si>
  <si>
    <t>Exhibit 6:  Number of Filings by Primary Federal Regulator from Loan or Finance Companies</t>
  </si>
  <si>
    <t>Exhibit 5:  Number of Filings by Type of Suspicious Activity from Loan or Finance Companies*</t>
  </si>
  <si>
    <t>Exhibit 4:  Number of Filings by Type of Suspicious Activity from Loan or Finance Companies*</t>
  </si>
  <si>
    <t>Exhibit 3:  Number of Filings Ranked by States &amp; Territories from Loan or Finance Companies</t>
  </si>
  <si>
    <t>Exhibit 1:  Filings by Year &amp; Month from Loan or Finance Companies*</t>
  </si>
  <si>
    <r>
      <t>Application fraud</t>
    </r>
    <r>
      <rPr>
        <b/>
        <sz val="10"/>
        <color rgb="FFC00000"/>
        <rFont val="Century Gothic"/>
        <family val="2"/>
      </rPr>
      <t>*</t>
    </r>
  </si>
  <si>
    <r>
      <t>Origination fraud</t>
    </r>
    <r>
      <rPr>
        <b/>
        <sz val="10"/>
        <color rgb="FFC00000"/>
        <rFont val="Century Gothic"/>
        <family val="2"/>
      </rPr>
      <t>*</t>
    </r>
  </si>
  <si>
    <r>
      <t>Transaction(s) involving foreign high risk jurisdiction</t>
    </r>
    <r>
      <rPr>
        <b/>
        <sz val="10"/>
        <color rgb="FFC00000"/>
        <rFont val="Century Gothic"/>
        <family val="2"/>
      </rPr>
      <t>*</t>
    </r>
  </si>
  <si>
    <r>
      <t>Against financial institution customer(s)</t>
    </r>
    <r>
      <rPr>
        <b/>
        <sz val="10"/>
        <color rgb="FFC00000"/>
        <rFont val="Century Gothic"/>
        <family val="2"/>
      </rPr>
      <t>*</t>
    </r>
  </si>
  <si>
    <r>
      <t>Funnel account</t>
    </r>
    <r>
      <rPr>
        <b/>
        <sz val="10"/>
        <color rgb="FFC00000"/>
        <rFont val="Century Gothic"/>
        <family val="2"/>
      </rPr>
      <t>*</t>
    </r>
  </si>
  <si>
    <r>
      <t>Ponzi scheme</t>
    </r>
    <r>
      <rPr>
        <b/>
        <sz val="10"/>
        <color rgb="FFC00000"/>
        <rFont val="Century Gothic"/>
        <family val="2"/>
      </rPr>
      <t>*</t>
    </r>
  </si>
  <si>
    <r>
      <t>Human trafficking</t>
    </r>
    <r>
      <rPr>
        <b/>
        <sz val="10"/>
        <color rgb="FFC00000"/>
        <rFont val="Century Gothic"/>
        <family val="2"/>
      </rPr>
      <t>*</t>
    </r>
  </si>
  <si>
    <r>
      <t>Advance fee</t>
    </r>
    <r>
      <rPr>
        <b/>
        <sz val="10"/>
        <color rgb="FFC00000"/>
        <rFont val="Century Gothic"/>
        <family val="2"/>
      </rPr>
      <t>*</t>
    </r>
  </si>
  <si>
    <r>
      <t>Securities fraud</t>
    </r>
    <r>
      <rPr>
        <b/>
        <sz val="10"/>
        <color rgb="FFC00000"/>
        <rFont val="Century Gothic"/>
        <family val="2"/>
      </rPr>
      <t>*</t>
    </r>
  </si>
  <si>
    <r>
      <t>Human smuggling</t>
    </r>
    <r>
      <rPr>
        <b/>
        <sz val="10"/>
        <color rgb="FFC00000"/>
        <rFont val="Century Gothic"/>
        <family val="2"/>
      </rPr>
      <t>*</t>
    </r>
  </si>
  <si>
    <r>
      <t>Market manipulation</t>
    </r>
    <r>
      <rPr>
        <b/>
        <sz val="10"/>
        <color rgb="FFC00000"/>
        <rFont val="Century Gothic"/>
        <family val="2"/>
      </rPr>
      <t>*</t>
    </r>
  </si>
  <si>
    <r>
      <t>Chip walking</t>
    </r>
    <r>
      <rPr>
        <b/>
        <sz val="10"/>
        <color rgb="FFC00000"/>
        <rFont val="Century Gothic"/>
        <family val="2"/>
      </rPr>
      <t>*</t>
    </r>
  </si>
  <si>
    <r>
      <t>Unknown source of chips</t>
    </r>
    <r>
      <rPr>
        <b/>
        <sz val="10"/>
        <color rgb="FFC00000"/>
        <rFont val="Century Gothic"/>
        <family val="2"/>
      </rPr>
      <t>*</t>
    </r>
  </si>
  <si>
    <r>
      <t>Wash trading</t>
    </r>
    <r>
      <rPr>
        <b/>
        <sz val="10"/>
        <color rgb="FFC00000"/>
        <rFont val="Century Gothic"/>
        <family val="2"/>
      </rPr>
      <t>*</t>
    </r>
  </si>
  <si>
    <r>
      <t>Cyber Event</t>
    </r>
    <r>
      <rPr>
        <b/>
        <sz val="10"/>
        <color rgb="FFC00000"/>
        <rFont val="Symbol"/>
        <family val="1"/>
        <charset val="2"/>
      </rPr>
      <t>àà</t>
    </r>
  </si>
  <si>
    <r>
      <t>Other</t>
    </r>
    <r>
      <rPr>
        <b/>
        <sz val="10"/>
        <color rgb="FFC00000"/>
        <rFont val="Century Gothic"/>
        <family val="2"/>
      </rPr>
      <t>*</t>
    </r>
  </si>
  <si>
    <r>
      <t>Gaming Activities</t>
    </r>
    <r>
      <rPr>
        <b/>
        <sz val="10"/>
        <color rgb="FFC00000"/>
        <rFont val="Symbol"/>
        <family val="1"/>
        <charset val="2"/>
      </rPr>
      <t>à</t>
    </r>
  </si>
  <si>
    <t>2022</t>
  </si>
  <si>
    <t>Terrorist Financing - Other</t>
  </si>
  <si>
    <t>Exhibit 2:  Filings by States and Territories from Loan or Finance Companies*</t>
  </si>
  <si>
    <t>Consumer loan</t>
  </si>
  <si>
    <t>2023</t>
  </si>
  <si>
    <r>
      <t>Reverse mortgage fraud</t>
    </r>
    <r>
      <rPr>
        <sz val="10"/>
        <color rgb="FFC00000"/>
        <rFont val="Century Gothic"/>
        <family val="2"/>
      </rPr>
      <t>†</t>
    </r>
  </si>
  <si>
    <r>
      <t>Against financial institution(s)</t>
    </r>
    <r>
      <rPr>
        <b/>
        <sz val="10"/>
        <color rgb="FFC00000"/>
        <rFont val="Century Gothic"/>
        <family val="2"/>
      </rPr>
      <t>*</t>
    </r>
  </si>
  <si>
    <r>
      <t>Unauthorized electronic intrusion</t>
    </r>
    <r>
      <rPr>
        <b/>
        <sz val="10"/>
        <color rgb="FFC00000"/>
        <rFont val="Century Gothic"/>
        <family val="2"/>
      </rPr>
      <t>†</t>
    </r>
  </si>
  <si>
    <r>
      <t>Misuse of "free look"/cooling-off/right of rescission</t>
    </r>
    <r>
      <rPr>
        <b/>
        <sz val="10"/>
        <color rgb="FFC00000"/>
        <rFont val="Century Gothic"/>
        <family val="2"/>
      </rPr>
      <t>†</t>
    </r>
  </si>
  <si>
    <r>
      <t>Customer cancels transaction to avoid BSA reporting and recordkeeping requirements</t>
    </r>
    <r>
      <rPr>
        <b/>
        <sz val="10"/>
        <color rgb="FFC00000"/>
        <rFont val="Century Gothic"/>
        <family val="2"/>
      </rPr>
      <t>†</t>
    </r>
  </si>
  <si>
    <r>
      <t>Suspicious intra-casino funds transfers</t>
    </r>
    <r>
      <rPr>
        <b/>
        <sz val="10"/>
        <color rgb="FFC00000"/>
        <rFont val="Century Gothic"/>
        <family val="2"/>
      </rPr>
      <t>†</t>
    </r>
  </si>
  <si>
    <r>
      <t>Inquiry about end of business day</t>
    </r>
    <r>
      <rPr>
        <b/>
        <sz val="10"/>
        <color rgb="FFC00000"/>
        <rFont val="Century Gothic"/>
        <family val="2"/>
      </rPr>
      <t>†</t>
    </r>
  </si>
  <si>
    <r>
      <t>Market manipulation/Wash trading</t>
    </r>
    <r>
      <rPr>
        <b/>
        <sz val="10"/>
        <color rgb="FFC00000"/>
        <rFont val="Century Gothic"/>
        <family val="2"/>
      </rPr>
      <t>†</t>
    </r>
  </si>
  <si>
    <t>Commodity Futures Trading Commission</t>
  </si>
  <si>
    <r>
      <t>Reverse mortgage fraud</t>
    </r>
    <r>
      <rPr>
        <b/>
        <sz val="10"/>
        <color rgb="FFC00000"/>
        <rFont val="Century Gothic"/>
        <family val="2"/>
      </rPr>
      <t>†</t>
    </r>
  </si>
  <si>
    <t xml:space="preserve">                August 13, 2014 through December 31, 2024</t>
  </si>
  <si>
    <t>2024</t>
  </si>
  <si>
    <r>
      <t>Provided questionable or false identification</t>
    </r>
    <r>
      <rPr>
        <sz val="10"/>
        <color rgb="FFC00000"/>
        <rFont val="Century Gothic"/>
        <family val="2"/>
      </rPr>
      <t>*</t>
    </r>
  </si>
  <si>
    <r>
      <t>Application fraud</t>
    </r>
    <r>
      <rPr>
        <sz val="10"/>
        <color rgb="FFC00000"/>
        <rFont val="Century Gothic"/>
        <family val="2"/>
      </rPr>
      <t>*</t>
    </r>
  </si>
  <si>
    <r>
      <t>Origination fraud</t>
    </r>
    <r>
      <rPr>
        <sz val="10"/>
        <color rgb="FFC00000"/>
        <rFont val="Century Gothic"/>
        <family val="2"/>
      </rPr>
      <t>*</t>
    </r>
  </si>
  <si>
    <r>
      <t>Funnel account</t>
    </r>
    <r>
      <rPr>
        <sz val="10"/>
        <color rgb="FFC00000"/>
        <rFont val="Century Gothic"/>
        <family val="2"/>
      </rPr>
      <t>*</t>
    </r>
  </si>
  <si>
    <r>
      <t>Transaction(s) involving foreign high risk jurisdiction</t>
    </r>
    <r>
      <rPr>
        <sz val="10"/>
        <color rgb="FFC00000"/>
        <rFont val="Century Gothic"/>
        <family val="2"/>
      </rPr>
      <t>*</t>
    </r>
  </si>
  <si>
    <r>
      <t>Against financial institution customer(s)</t>
    </r>
    <r>
      <rPr>
        <sz val="10"/>
        <color rgb="FFC00000"/>
        <rFont val="Century Gothic"/>
        <family val="2"/>
      </rPr>
      <t>*</t>
    </r>
  </si>
  <si>
    <r>
      <t>Against financial institution(s)</t>
    </r>
    <r>
      <rPr>
        <sz val="10"/>
        <color rgb="FFC00000"/>
        <rFont val="Century Gothic"/>
        <family val="2"/>
      </rPr>
      <t>*</t>
    </r>
  </si>
  <si>
    <r>
      <t>Securities fraud</t>
    </r>
    <r>
      <rPr>
        <sz val="10"/>
        <color rgb="FFC00000"/>
        <rFont val="Century Gothic"/>
        <family val="2"/>
      </rPr>
      <t>*</t>
    </r>
  </si>
  <si>
    <r>
      <t>Cyber Event - Other</t>
    </r>
    <r>
      <rPr>
        <sz val="10"/>
        <color rgb="FFC00000"/>
        <rFont val="Century Gothic"/>
        <family val="2"/>
      </rPr>
      <t>*</t>
    </r>
  </si>
  <si>
    <r>
      <t>Unauthorized electronic intrusion</t>
    </r>
    <r>
      <rPr>
        <sz val="10"/>
        <color rgb="FFC00000"/>
        <rFont val="Century Gothic"/>
        <family val="2"/>
      </rPr>
      <t>†</t>
    </r>
  </si>
  <si>
    <r>
      <t>Advance fee</t>
    </r>
    <r>
      <rPr>
        <sz val="10"/>
        <color rgb="FFC00000"/>
        <rFont val="Century Gothic"/>
        <family val="2"/>
      </rPr>
      <t>*</t>
    </r>
  </si>
  <si>
    <r>
      <t>Ponzi scheme</t>
    </r>
    <r>
      <rPr>
        <sz val="10"/>
        <color rgb="FFC00000"/>
        <rFont val="Century Gothic"/>
        <family val="2"/>
      </rPr>
      <t>*</t>
    </r>
  </si>
  <si>
    <r>
      <t>Human trafficking</t>
    </r>
    <r>
      <rPr>
        <sz val="10"/>
        <color rgb="FFC00000"/>
        <rFont val="Century Gothic"/>
        <family val="2"/>
      </rPr>
      <t>*</t>
    </r>
  </si>
  <si>
    <r>
      <t>Misuse of "free look"/cooling-off/right of rescission</t>
    </r>
    <r>
      <rPr>
        <sz val="10"/>
        <color rgb="FFC00000"/>
        <rFont val="Century Gothic"/>
        <family val="2"/>
      </rPr>
      <t>†</t>
    </r>
  </si>
  <si>
    <r>
      <t>Customer cancels transaction to avoid BSA reporting and recordkeeping requirements</t>
    </r>
    <r>
      <rPr>
        <sz val="10"/>
        <color rgb="FFC00000"/>
        <rFont val="Century Gothic"/>
        <family val="2"/>
      </rPr>
      <t>†</t>
    </r>
  </si>
  <si>
    <r>
      <t>Market manipulation</t>
    </r>
    <r>
      <rPr>
        <sz val="10"/>
        <color rgb="FFC00000"/>
        <rFont val="Century Gothic"/>
        <family val="2"/>
      </rPr>
      <t>*</t>
    </r>
  </si>
  <si>
    <r>
      <t>Human smuggling</t>
    </r>
    <r>
      <rPr>
        <sz val="10"/>
        <color rgb="FFC00000"/>
        <rFont val="Century Gothic"/>
        <family val="2"/>
      </rPr>
      <t>*</t>
    </r>
  </si>
  <si>
    <r>
      <t>Suspicious intra-casino funds transfers</t>
    </r>
    <r>
      <rPr>
        <sz val="10"/>
        <color rgb="FFC00000"/>
        <rFont val="Century Gothic"/>
        <family val="2"/>
      </rPr>
      <t>†</t>
    </r>
  </si>
  <si>
    <r>
      <t>Wash trading</t>
    </r>
    <r>
      <rPr>
        <sz val="10"/>
        <color rgb="FFC00000"/>
        <rFont val="Century Gothic"/>
        <family val="2"/>
      </rPr>
      <t>*</t>
    </r>
  </si>
  <si>
    <r>
      <t>Chip walking</t>
    </r>
    <r>
      <rPr>
        <sz val="10"/>
        <color rgb="FFC00000"/>
        <rFont val="Century Gothic"/>
        <family val="2"/>
      </rPr>
      <t>*</t>
    </r>
  </si>
  <si>
    <r>
      <t>Inquiry about end of business day</t>
    </r>
    <r>
      <rPr>
        <sz val="10"/>
        <color rgb="FFC00000"/>
        <rFont val="Century Gothic"/>
        <family val="2"/>
      </rPr>
      <t>†</t>
    </r>
  </si>
  <si>
    <r>
      <t>Market manipulation/Wash trading</t>
    </r>
    <r>
      <rPr>
        <sz val="10"/>
        <color rgb="FFC00000"/>
        <rFont val="Century Gothic"/>
        <family val="2"/>
      </rPr>
      <t>†</t>
    </r>
  </si>
  <si>
    <r>
      <t>Unknown source of chips</t>
    </r>
    <r>
      <rPr>
        <sz val="10"/>
        <color rgb="FFC00000"/>
        <rFont val="Century Gothic"/>
        <family val="2"/>
      </rPr>
      <t>*</t>
    </r>
  </si>
  <si>
    <t xml:space="preserve">                 August 13, 2014 through December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</si>
</sst>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7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color indexed="8"/>
      <name val="Arial"/>
      <family val="2"/>
    </font>
    <font>
      <sz val="10"/>
      <color indexed="8"/>
      <name val="Arial"/>
      <family val="2"/>
    </font>
    <font>
      <sz val="8"/>
      <color indexed="8"/>
      <name val="Arial"/>
      <family val="2"/>
    </font>
    <font>
      <sz val="10"/>
      <name val="Arial"/>
      <family val="2"/>
    </font>
    <font>
      <sz val="10"/>
      <name val="Arial"/>
      <family val="2"/>
    </font>
    <font>
      <b/>
      <sz val="11"/>
      <color indexed="8"/>
      <name val="Arial"/>
      <family val="2"/>
    </font>
    <font>
      <sz val="11"/>
      <color indexed="8"/>
      <name val="Arial"/>
      <family val="2"/>
    </font>
    <font>
      <sz val="11"/>
      <color indexed="8"/>
      <name val="Verdana"/>
      <family val="2"/>
    </font>
    <font>
      <sz val="10"/>
      <color indexed="8"/>
      <name val="Verdana"/>
      <family val="2"/>
    </font>
    <font>
      <b/>
      <sz val="10"/>
      <color indexed="8"/>
      <name val="Century Gothic"/>
      <family val="2"/>
    </font>
    <font>
      <sz val="10"/>
      <name val="Century Gothic"/>
      <family val="2"/>
    </font>
    <font>
      <sz val="10"/>
      <color indexed="8"/>
      <name val="Century Gothic"/>
      <family val="2"/>
    </font>
    <font>
      <b/>
      <sz val="10"/>
      <name val="Century Gothic"/>
      <family val="2"/>
    </font>
    <font>
      <sz val="8"/>
      <color indexed="8"/>
      <name val="Century Gothic"/>
      <family val="2"/>
    </font>
    <font>
      <sz val="10"/>
      <color indexed="9"/>
      <name val="Copperplate Gothic Light"/>
      <family val="2"/>
    </font>
    <font>
      <sz val="10"/>
      <color indexed="8"/>
      <name val="Times New Roman"/>
      <family val="1"/>
    </font>
    <font>
      <sz val="10"/>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indexed="8"/>
      <name val="Calibri"/>
      <family val="2"/>
      <scheme val="minor"/>
    </font>
    <font>
      <b/>
      <sz val="11"/>
      <color indexed="8"/>
      <name val="Calibri"/>
      <family val="2"/>
      <scheme val="minor"/>
    </font>
    <font>
      <b/>
      <i/>
      <sz val="11"/>
      <color theme="1"/>
      <name val="Imprint MT Shadow"/>
      <family val="5"/>
    </font>
    <font>
      <b/>
      <i/>
      <u val="double"/>
      <sz val="11"/>
      <color theme="1"/>
      <name val="Imprint MT Shadow"/>
      <family val="5"/>
    </font>
    <font>
      <sz val="11"/>
      <color theme="1"/>
      <name val="Imprint MT Shadow"/>
      <family val="5"/>
    </font>
    <font>
      <sz val="12"/>
      <color indexed="8"/>
      <name val="Calibri"/>
      <family val="2"/>
      <scheme val="minor"/>
    </font>
    <font>
      <sz val="10"/>
      <color theme="1"/>
      <name val="Century Gothic"/>
      <family val="2"/>
    </font>
    <font>
      <sz val="10"/>
      <color theme="0"/>
      <name val="Copperplate Gothic Light"/>
      <family val="2"/>
    </font>
    <font>
      <b/>
      <sz val="10"/>
      <color theme="1"/>
      <name val="Century Gothic"/>
      <family val="2"/>
    </font>
    <font>
      <b/>
      <i/>
      <sz val="10"/>
      <color theme="1"/>
      <name val="Century Gothic"/>
      <family val="2"/>
    </font>
    <font>
      <b/>
      <i/>
      <u/>
      <sz val="10"/>
      <color theme="1"/>
      <name val="Century Gothic"/>
      <family val="2"/>
    </font>
    <font>
      <b/>
      <i/>
      <u val="double"/>
      <sz val="10"/>
      <color theme="1"/>
      <name val="Century Gothic"/>
      <family val="2"/>
    </font>
    <font>
      <b/>
      <sz val="10"/>
      <color theme="0"/>
      <name val="Copperplate Gothic Light"/>
      <family val="2"/>
    </font>
    <font>
      <b/>
      <sz val="10"/>
      <color theme="0"/>
      <name val="Century Gothic"/>
      <family val="2"/>
    </font>
    <font>
      <sz val="10"/>
      <color indexed="8"/>
      <name val="Century Gothic"/>
      <family val="2"/>
    </font>
    <font>
      <sz val="10"/>
      <color theme="0"/>
      <name val="Copperplate Gothic Light"/>
      <family val="2"/>
    </font>
    <font>
      <sz val="10"/>
      <name val="Arial"/>
      <family val="2"/>
    </font>
    <font>
      <sz val="10"/>
      <name val="Century Gothic"/>
      <family val="2"/>
    </font>
    <font>
      <sz val="10"/>
      <color theme="1"/>
      <name val="Century Gothic"/>
      <family val="2"/>
    </font>
    <font>
      <b/>
      <sz val="10"/>
      <color rgb="FFC00000"/>
      <name val="Century Gothic"/>
      <family val="2"/>
    </font>
    <font>
      <sz val="10"/>
      <color theme="1"/>
      <name val="Century Gothic"/>
      <family val="2"/>
    </font>
    <font>
      <sz val="10"/>
      <color indexed="8"/>
      <name val="Century Gothic"/>
      <family val="2"/>
    </font>
    <font>
      <sz val="10"/>
      <color theme="0"/>
      <name val="Copperplate Gothic Light"/>
      <family val="2"/>
    </font>
    <font>
      <sz val="10"/>
      <color indexed="8"/>
      <name val="Century Gothic"/>
      <family val="2"/>
    </font>
    <font>
      <sz val="10"/>
      <color theme="0"/>
      <name val="Copperplate Gothic Light"/>
      <family val="2"/>
    </font>
    <font>
      <b/>
      <sz val="10"/>
      <color rgb="FFC00000"/>
      <name val="Symbol"/>
      <family val="1"/>
      <charset val="2"/>
    </font>
    <font>
      <sz val="10"/>
      <name val="Arial"/>
      <family val="2"/>
    </font>
    <font>
      <sz val="18"/>
      <color theme="3"/>
      <name val="Cambria"/>
      <family val="2"/>
      <scheme val="major"/>
    </font>
    <font>
      <sz val="10"/>
      <color indexed="8"/>
      <name val="Century Gothic"/>
      <family val="2"/>
    </font>
    <font>
      <sz val="10"/>
      <color theme="0"/>
      <name val="Copperplate Gothic Light"/>
      <family val="2"/>
    </font>
    <font>
      <sz val="10"/>
      <color rgb="FFC00000"/>
      <name val="Century Gothic"/>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59999389629810485"/>
        <bgColor theme="8" tint="0.59999389629810485"/>
      </patternFill>
    </fill>
    <fill>
      <patternFill patternType="solid">
        <fgColor theme="8"/>
        <bgColor indexed="64"/>
      </patternFill>
    </fill>
    <fill>
      <patternFill patternType="solid">
        <fgColor theme="8" tint="0.79998168889431442"/>
        <bgColor theme="8" tint="0.79998168889431442"/>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theme="0"/>
      </right>
      <top/>
      <bottom/>
      <diagonal/>
    </border>
    <border>
      <left style="thin">
        <color theme="0"/>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thin">
        <color theme="0"/>
      </right>
      <top/>
      <bottom style="thick">
        <color theme="0"/>
      </bottom>
      <diagonal/>
    </border>
    <border>
      <left style="thin">
        <color theme="0"/>
      </left>
      <right/>
      <top/>
      <bottom style="thick">
        <color theme="0"/>
      </bottom>
      <diagonal/>
    </border>
    <border>
      <left/>
      <right/>
      <top/>
      <bottom style="thick">
        <color theme="0"/>
      </bottom>
      <diagonal/>
    </border>
    <border>
      <left/>
      <right style="thin">
        <color theme="0"/>
      </right>
      <top/>
      <bottom style="thin">
        <color theme="0"/>
      </bottom>
      <diagonal/>
    </border>
    <border>
      <left/>
      <right style="thin">
        <color theme="0"/>
      </right>
      <top style="thin">
        <color theme="0"/>
      </top>
      <bottom style="double">
        <color theme="0"/>
      </bottom>
      <diagonal/>
    </border>
    <border>
      <left style="thin">
        <color theme="0"/>
      </left>
      <right style="thin">
        <color theme="0"/>
      </right>
      <top style="thin">
        <color theme="0"/>
      </top>
      <bottom style="double">
        <color theme="0"/>
      </bottom>
      <diagonal/>
    </border>
    <border>
      <left style="thin">
        <color theme="0"/>
      </left>
      <right/>
      <top style="thin">
        <color theme="0"/>
      </top>
      <bottom style="double">
        <color theme="0"/>
      </bottom>
      <diagonal/>
    </border>
    <border>
      <left/>
      <right/>
      <top style="thick">
        <color theme="0"/>
      </top>
      <bottom/>
      <diagonal/>
    </border>
    <border>
      <left style="thin">
        <color theme="0"/>
      </left>
      <right/>
      <top style="thick">
        <color theme="0"/>
      </top>
      <bottom/>
      <diagonal/>
    </border>
    <border>
      <left style="thin">
        <color theme="0"/>
      </left>
      <right/>
      <top style="thick">
        <color theme="0"/>
      </top>
      <bottom style="thin">
        <color theme="0"/>
      </bottom>
      <diagonal/>
    </border>
    <border>
      <left style="thin">
        <color theme="0"/>
      </left>
      <right/>
      <top/>
      <bottom style="double">
        <color theme="0"/>
      </bottom>
      <diagonal/>
    </border>
    <border>
      <left style="thin">
        <color theme="0"/>
      </left>
      <right style="thin">
        <color theme="0"/>
      </right>
      <top style="double">
        <color theme="0"/>
      </top>
      <bottom style="thick">
        <color theme="0"/>
      </bottom>
      <diagonal/>
    </border>
    <border>
      <left style="thin">
        <color theme="0"/>
      </left>
      <right/>
      <top style="double">
        <color theme="0"/>
      </top>
      <bottom style="thick">
        <color theme="0"/>
      </bottom>
      <diagonal/>
    </border>
    <border>
      <left style="thin">
        <color theme="0"/>
      </left>
      <right style="thin">
        <color theme="0"/>
      </right>
      <top style="thick">
        <color theme="0"/>
      </top>
      <bottom/>
      <diagonal/>
    </border>
    <border>
      <left style="thin">
        <color theme="0"/>
      </left>
      <right style="thin">
        <color theme="0"/>
      </right>
      <top/>
      <bottom style="double">
        <color theme="0"/>
      </bottom>
      <diagonal/>
    </border>
  </borders>
  <cellStyleXfs count="503">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6" fillId="26" borderId="0" applyNumberFormat="0" applyBorder="0" applyAlignment="0" applyProtection="0"/>
    <xf numFmtId="0" fontId="27" fillId="27" borderId="1" applyNumberFormat="0" applyAlignment="0" applyProtection="0"/>
    <xf numFmtId="0" fontId="28" fillId="28" borderId="2" applyNumberFormat="0" applyAlignment="0" applyProtection="0"/>
    <xf numFmtId="0" fontId="29" fillId="0" borderId="0" applyNumberFormat="0" applyFill="0" applyBorder="0" applyAlignment="0" applyProtection="0"/>
    <xf numFmtId="0" fontId="30" fillId="29"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34" fillId="30" borderId="1" applyNumberFormat="0" applyAlignment="0" applyProtection="0"/>
    <xf numFmtId="0" fontId="35" fillId="0" borderId="6" applyNumberFormat="0" applyFill="0" applyAlignment="0" applyProtection="0"/>
    <xf numFmtId="0" fontId="36"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10" fillId="0" borderId="0"/>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32" borderId="7" applyNumberFormat="0" applyFont="0" applyAlignment="0" applyProtection="0"/>
    <xf numFmtId="0" fontId="37" fillId="27" borderId="8" applyNumberFormat="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0" fontId="5" fillId="0" borderId="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10"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38" fillId="0" borderId="0" applyNumberFormat="0" applyFill="0" applyBorder="0" applyAlignment="0" applyProtection="0"/>
    <xf numFmtId="0" fontId="4" fillId="0" borderId="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10"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32" borderId="7" applyNumberFormat="0" applyFont="0" applyAlignment="0" applyProtection="0"/>
    <xf numFmtId="0" fontId="38" fillId="0" borderId="0" applyNumberFormat="0" applyFill="0" applyBorder="0" applyAlignment="0" applyProtection="0"/>
    <xf numFmtId="0" fontId="4" fillId="0" borderId="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32" borderId="7" applyNumberFormat="0" applyFont="0" applyAlignment="0" applyProtection="0"/>
    <xf numFmtId="0" fontId="3" fillId="0" borderId="0"/>
    <xf numFmtId="0" fontId="2" fillId="0" borderId="0"/>
    <xf numFmtId="0" fontId="1" fillId="0" borderId="0"/>
    <xf numFmtId="0" fontId="68" fillId="0" borderId="0" applyNumberFormat="0" applyFill="0" applyBorder="0" applyAlignment="0" applyProtection="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43" fontId="1" fillId="0" borderId="0" applyFont="0" applyFill="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7"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38" fillId="0" borderId="0" applyNumberFormat="0" applyFill="0" applyBorder="0" applyAlignment="0" applyProtection="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0" fillId="0" borderId="0"/>
    <xf numFmtId="0" fontId="1" fillId="32" borderId="7" applyNumberFormat="0" applyFont="0" applyAlignment="0" applyProtection="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cellStyleXfs>
  <cellXfs count="214">
    <xf numFmtId="0" fontId="0" fillId="0" borderId="0" xfId="0"/>
    <xf numFmtId="0" fontId="8" fillId="0" borderId="0" xfId="0" applyFont="1"/>
    <xf numFmtId="0" fontId="7" fillId="0" borderId="0" xfId="0" applyFont="1"/>
    <xf numFmtId="0" fontId="8" fillId="0" borderId="0" xfId="0" applyFont="1" applyAlignment="1">
      <alignment horizontal="left"/>
    </xf>
    <xf numFmtId="0" fontId="8" fillId="0" borderId="0" xfId="0" applyFont="1" applyAlignment="1">
      <alignment horizontal="center"/>
    </xf>
    <xf numFmtId="0" fontId="41" fillId="0" borderId="0" xfId="0" applyFont="1"/>
    <xf numFmtId="0" fontId="41" fillId="0" borderId="0" xfId="0" applyFont="1" applyAlignment="1">
      <alignment horizontal="left"/>
    </xf>
    <xf numFmtId="3" fontId="41" fillId="0" borderId="0" xfId="0" applyNumberFormat="1" applyFont="1"/>
    <xf numFmtId="0" fontId="13" fillId="0" borderId="0" xfId="0" applyFont="1"/>
    <xf numFmtId="0" fontId="12" fillId="0" borderId="0" xfId="0" applyFont="1" applyAlignment="1">
      <alignment horizontal="left"/>
    </xf>
    <xf numFmtId="0" fontId="42" fillId="0" borderId="0" xfId="0" applyFont="1"/>
    <xf numFmtId="0" fontId="41" fillId="0" borderId="0" xfId="0" applyFont="1" applyAlignment="1">
      <alignment horizontal="center"/>
    </xf>
    <xf numFmtId="0" fontId="13" fillId="0" borderId="0" xfId="0" applyFont="1" applyBorder="1" applyAlignment="1">
      <alignment horizontal="left"/>
    </xf>
    <xf numFmtId="0" fontId="43" fillId="0" borderId="0" xfId="52" applyFont="1" applyBorder="1" applyAlignment="1">
      <alignment horizontal="right" vertical="top" wrapText="1"/>
    </xf>
    <xf numFmtId="3" fontId="44" fillId="0" borderId="0" xfId="52" applyNumberFormat="1" applyFont="1" applyBorder="1"/>
    <xf numFmtId="0" fontId="45" fillId="0" borderId="0" xfId="52" applyFont="1" applyBorder="1"/>
    <xf numFmtId="0" fontId="14" fillId="0" borderId="0" xfId="0" applyFont="1"/>
    <xf numFmtId="0" fontId="15" fillId="0" borderId="0" xfId="0" applyFont="1"/>
    <xf numFmtId="3" fontId="15" fillId="0" borderId="0" xfId="0" applyNumberFormat="1" applyFont="1" applyBorder="1"/>
    <xf numFmtId="43" fontId="15" fillId="0" borderId="0" xfId="0" applyNumberFormat="1" applyFont="1"/>
    <xf numFmtId="0" fontId="15" fillId="0" borderId="0" xfId="0" applyFont="1" applyBorder="1" applyAlignment="1">
      <alignment horizontal="left" wrapText="1"/>
    </xf>
    <xf numFmtId="41" fontId="15" fillId="0" borderId="0" xfId="0" applyNumberFormat="1" applyFont="1" applyBorder="1" applyAlignment="1">
      <alignment horizontal="center"/>
    </xf>
    <xf numFmtId="0" fontId="16" fillId="0" borderId="0" xfId="0" applyFont="1" applyAlignment="1">
      <alignment horizontal="left"/>
    </xf>
    <xf numFmtId="0" fontId="18" fillId="0" borderId="0" xfId="0" applyFont="1"/>
    <xf numFmtId="0" fontId="18" fillId="0" borderId="0" xfId="0" applyFont="1" applyAlignment="1">
      <alignment horizontal="left"/>
    </xf>
    <xf numFmtId="0" fontId="16" fillId="0" borderId="0" xfId="0" applyFont="1" applyBorder="1" applyAlignment="1">
      <alignment horizontal="left"/>
    </xf>
    <xf numFmtId="3" fontId="18" fillId="0" borderId="0" xfId="0" applyNumberFormat="1" applyFont="1" applyBorder="1" applyAlignment="1">
      <alignment horizontal="right"/>
    </xf>
    <xf numFmtId="0" fontId="48" fillId="0" borderId="0" xfId="0" applyFont="1" applyBorder="1" applyAlignment="1">
      <alignment horizontal="center" vertical="center"/>
    </xf>
    <xf numFmtId="0" fontId="48" fillId="0" borderId="0" xfId="0" applyNumberFormat="1" applyFont="1" applyBorder="1" applyAlignment="1">
      <alignment horizontal="center" vertical="center"/>
    </xf>
    <xf numFmtId="0" fontId="16" fillId="0" borderId="0" xfId="0" applyFont="1"/>
    <xf numFmtId="0" fontId="48" fillId="0" borderId="0" xfId="37" applyFont="1" applyBorder="1" applyAlignment="1">
      <alignment horizontal="center" vertical="center" wrapText="1"/>
    </xf>
    <xf numFmtId="10" fontId="16" fillId="0" borderId="0" xfId="37" applyNumberFormat="1" applyFont="1" applyFill="1" applyBorder="1" applyAlignment="1">
      <alignment horizontal="right"/>
    </xf>
    <xf numFmtId="0" fontId="48" fillId="0" borderId="0" xfId="52" applyFont="1" applyBorder="1" applyAlignment="1">
      <alignment horizontal="center" vertical="center" wrapText="1"/>
    </xf>
    <xf numFmtId="0" fontId="48" fillId="0" borderId="0" xfId="43" applyFont="1" applyBorder="1" applyAlignment="1">
      <alignment horizontal="center" vertical="center" wrapText="1"/>
    </xf>
    <xf numFmtId="0" fontId="16" fillId="0" borderId="0" xfId="0" applyFont="1" applyBorder="1" applyAlignment="1">
      <alignment horizontal="center"/>
    </xf>
    <xf numFmtId="10" fontId="16" fillId="0" borderId="0" xfId="43" applyNumberFormat="1" applyFont="1" applyFill="1" applyBorder="1" applyAlignment="1">
      <alignment horizontal="right"/>
    </xf>
    <xf numFmtId="0" fontId="16" fillId="0" borderId="0" xfId="0" applyFont="1" applyAlignment="1">
      <alignment horizontal="center"/>
    </xf>
    <xf numFmtId="0" fontId="48" fillId="0" borderId="0" xfId="52" applyFont="1" applyBorder="1" applyAlignment="1">
      <alignment horizontal="center" vertical="center"/>
    </xf>
    <xf numFmtId="0" fontId="18" fillId="0" borderId="0" xfId="0" applyFont="1" applyBorder="1"/>
    <xf numFmtId="0" fontId="48" fillId="0" borderId="0" xfId="0" applyFont="1" applyFill="1" applyBorder="1" applyAlignment="1">
      <alignment horizontal="center" vertical="center"/>
    </xf>
    <xf numFmtId="1" fontId="48" fillId="0" borderId="0" xfId="0" applyNumberFormat="1" applyFont="1" applyBorder="1" applyAlignment="1">
      <alignment horizontal="center" vertical="center"/>
    </xf>
    <xf numFmtId="0" fontId="16" fillId="0" borderId="0" xfId="37" applyFont="1" applyAlignment="1">
      <alignment horizontal="left"/>
    </xf>
    <xf numFmtId="0" fontId="18" fillId="0" borderId="0" xfId="37" applyFont="1"/>
    <xf numFmtId="0" fontId="8" fillId="0" borderId="0" xfId="37" applyFont="1"/>
    <xf numFmtId="0" fontId="16" fillId="0" borderId="0" xfId="37" applyFont="1"/>
    <xf numFmtId="0" fontId="22" fillId="0" borderId="0" xfId="37" applyFont="1" applyAlignment="1">
      <alignment horizontal="center"/>
    </xf>
    <xf numFmtId="0" fontId="22" fillId="0" borderId="0" xfId="37" applyFont="1"/>
    <xf numFmtId="0" fontId="22" fillId="0" borderId="0" xfId="37" applyFont="1" applyBorder="1" applyAlignment="1">
      <alignment horizontal="center"/>
    </xf>
    <xf numFmtId="0" fontId="53" fillId="0" borderId="0" xfId="37" applyFont="1" applyBorder="1" applyAlignment="1">
      <alignment horizontal="center" vertical="center"/>
    </xf>
    <xf numFmtId="0" fontId="53" fillId="0" borderId="0" xfId="37" applyFont="1" applyBorder="1" applyAlignment="1">
      <alignment horizontal="center" vertical="center" wrapText="1"/>
    </xf>
    <xf numFmtId="0" fontId="48" fillId="0" borderId="0" xfId="37" applyFont="1"/>
    <xf numFmtId="10" fontId="18" fillId="0" borderId="0" xfId="37" applyNumberFormat="1" applyFont="1"/>
    <xf numFmtId="0" fontId="17" fillId="0" borderId="0" xfId="37" applyFont="1"/>
    <xf numFmtId="0" fontId="22" fillId="0" borderId="0" xfId="37" applyFont="1" applyFill="1" applyBorder="1" applyAlignment="1">
      <alignment horizontal="center"/>
    </xf>
    <xf numFmtId="0" fontId="22" fillId="0" borderId="0" xfId="37" applyFont="1" applyBorder="1" applyAlignment="1">
      <alignment horizontal="left"/>
    </xf>
    <xf numFmtId="3" fontId="23" fillId="0" borderId="0" xfId="37" applyNumberFormat="1" applyFont="1" applyBorder="1"/>
    <xf numFmtId="10" fontId="22" fillId="0" borderId="0" xfId="37" applyNumberFormat="1" applyFont="1" applyFill="1" applyBorder="1" applyAlignment="1">
      <alignment horizontal="right"/>
    </xf>
    <xf numFmtId="3" fontId="22" fillId="0" borderId="0" xfId="37" applyNumberFormat="1" applyFont="1" applyFill="1" applyBorder="1"/>
    <xf numFmtId="0" fontId="8" fillId="0" borderId="0" xfId="37" applyFont="1" applyBorder="1"/>
    <xf numFmtId="41" fontId="8" fillId="0" borderId="0" xfId="37" applyNumberFormat="1" applyFont="1"/>
    <xf numFmtId="0" fontId="9" fillId="0" borderId="0" xfId="37" applyFont="1"/>
    <xf numFmtId="0" fontId="9" fillId="0" borderId="0" xfId="37" applyFont="1" applyBorder="1"/>
    <xf numFmtId="0" fontId="20" fillId="0" borderId="0" xfId="0" applyFont="1" applyFill="1" applyAlignment="1">
      <alignment horizontal="left"/>
    </xf>
    <xf numFmtId="49" fontId="8" fillId="0" borderId="0" xfId="0" applyNumberFormat="1" applyFont="1" applyBorder="1" applyAlignment="1"/>
    <xf numFmtId="3" fontId="8" fillId="0" borderId="0" xfId="0" applyNumberFormat="1" applyFont="1" applyBorder="1" applyAlignment="1"/>
    <xf numFmtId="49" fontId="18" fillId="0" borderId="0" xfId="0" applyNumberFormat="1" applyFont="1" applyBorder="1" applyAlignment="1"/>
    <xf numFmtId="49" fontId="41" fillId="0" borderId="0" xfId="0" applyNumberFormat="1" applyFont="1" applyBorder="1" applyAlignment="1"/>
    <xf numFmtId="3" fontId="41" fillId="0" borderId="0" xfId="0" applyNumberFormat="1" applyFont="1" applyBorder="1" applyAlignment="1"/>
    <xf numFmtId="49" fontId="0" fillId="0" borderId="0" xfId="0" applyNumberFormat="1" applyBorder="1" applyAlignment="1"/>
    <xf numFmtId="3" fontId="0" fillId="0" borderId="0" xfId="0" applyNumberFormat="1" applyBorder="1" applyAlignment="1"/>
    <xf numFmtId="3" fontId="8" fillId="0" borderId="0" xfId="0" applyNumberFormat="1" applyFont="1" applyAlignment="1"/>
    <xf numFmtId="49" fontId="8" fillId="0" borderId="0" xfId="0" applyNumberFormat="1" applyFont="1" applyAlignment="1"/>
    <xf numFmtId="3" fontId="18" fillId="0" borderId="0" xfId="0" applyNumberFormat="1" applyFont="1" applyBorder="1" applyAlignment="1"/>
    <xf numFmtId="3" fontId="17" fillId="0" borderId="0" xfId="0" applyNumberFormat="1" applyFont="1" applyBorder="1" applyAlignment="1"/>
    <xf numFmtId="0" fontId="48" fillId="0" borderId="10" xfId="0" applyFont="1" applyFill="1" applyBorder="1" applyAlignment="1">
      <alignment horizontal="center" vertical="center"/>
    </xf>
    <xf numFmtId="0" fontId="54" fillId="0" borderId="0" xfId="0" applyFont="1" applyFill="1" applyBorder="1" applyAlignment="1">
      <alignment horizontal="right"/>
    </xf>
    <xf numFmtId="3" fontId="16" fillId="0" borderId="0" xfId="0" applyNumberFormat="1" applyFont="1" applyFill="1" applyBorder="1" applyAlignment="1">
      <alignment horizontal="center"/>
    </xf>
    <xf numFmtId="0" fontId="0" fillId="0" borderId="0" xfId="0" applyFill="1" applyBorder="1" applyAlignment="1"/>
    <xf numFmtId="0" fontId="18" fillId="0" borderId="0" xfId="0" applyFont="1" applyFill="1" applyAlignment="1"/>
    <xf numFmtId="0" fontId="18" fillId="0" borderId="0" xfId="0" applyFont="1" applyFill="1"/>
    <xf numFmtId="0" fontId="8" fillId="0" borderId="0" xfId="0" applyFont="1" applyFill="1"/>
    <xf numFmtId="3" fontId="47" fillId="0" borderId="0" xfId="0" applyNumberFormat="1" applyFont="1"/>
    <xf numFmtId="0" fontId="47" fillId="0" borderId="0" xfId="370" applyFont="1" applyBorder="1" applyAlignment="1">
      <alignment horizontal="left" vertical="top" wrapText="1"/>
    </xf>
    <xf numFmtId="3" fontId="47" fillId="0" borderId="0" xfId="370" applyNumberFormat="1" applyFont="1"/>
    <xf numFmtId="3" fontId="55" fillId="0" borderId="0" xfId="0" applyNumberFormat="1" applyFont="1" applyBorder="1" applyAlignment="1">
      <alignment horizontal="right"/>
    </xf>
    <xf numFmtId="0" fontId="48" fillId="0" borderId="11" xfId="0" applyFont="1" applyFill="1" applyBorder="1" applyAlignment="1">
      <alignment horizontal="center" vertical="center"/>
    </xf>
    <xf numFmtId="0" fontId="56" fillId="0" borderId="11" xfId="0" applyFont="1" applyFill="1" applyBorder="1" applyAlignment="1">
      <alignment horizontal="center" vertical="center"/>
    </xf>
    <xf numFmtId="0" fontId="47" fillId="0" borderId="0" xfId="0" applyFont="1"/>
    <xf numFmtId="0" fontId="63" fillId="0" borderId="0" xfId="52" applyFont="1" applyBorder="1" applyAlignment="1">
      <alignment horizontal="center" vertical="center"/>
    </xf>
    <xf numFmtId="3" fontId="62" fillId="0" borderId="0" xfId="0" applyNumberFormat="1" applyFont="1" applyBorder="1" applyAlignment="1">
      <alignment horizontal="right"/>
    </xf>
    <xf numFmtId="0" fontId="63" fillId="0" borderId="17" xfId="0" applyFont="1" applyFill="1" applyBorder="1" applyAlignment="1">
      <alignment horizontal="center" vertical="center"/>
    </xf>
    <xf numFmtId="0" fontId="16" fillId="0" borderId="0" xfId="0" applyFont="1" applyBorder="1" applyAlignment="1">
      <alignment horizontal="left" vertical="center" wrapText="1"/>
    </xf>
    <xf numFmtId="0" fontId="16" fillId="0" borderId="0" xfId="0" applyFont="1" applyFill="1" applyBorder="1" applyAlignment="1">
      <alignment horizontal="left" vertical="center"/>
    </xf>
    <xf numFmtId="0" fontId="16" fillId="0" borderId="0" xfId="0" applyFont="1" applyFill="1" applyBorder="1" applyAlignment="1">
      <alignment horizontal="left" vertical="center" wrapText="1"/>
    </xf>
    <xf numFmtId="0" fontId="16" fillId="0" borderId="0" xfId="0" applyFont="1" applyBorder="1" applyAlignment="1">
      <alignment horizontal="left" vertical="center"/>
    </xf>
    <xf numFmtId="0" fontId="16" fillId="0" borderId="0" xfId="0" applyFont="1" applyBorder="1" applyAlignment="1">
      <alignment horizontal="left" wrapText="1"/>
    </xf>
    <xf numFmtId="10" fontId="16" fillId="0" borderId="0" xfId="43" applyNumberFormat="1" applyFont="1" applyFill="1" applyBorder="1" applyAlignment="1">
      <alignment horizontal="center"/>
    </xf>
    <xf numFmtId="10" fontId="16" fillId="0" borderId="0" xfId="37" applyNumberFormat="1" applyFont="1" applyFill="1" applyAlignment="1">
      <alignment horizontal="center"/>
    </xf>
    <xf numFmtId="3" fontId="18" fillId="0" borderId="0" xfId="0" applyNumberFormat="1" applyFont="1" applyBorder="1" applyAlignment="1">
      <alignment horizontal="center"/>
    </xf>
    <xf numFmtId="3" fontId="17" fillId="0" borderId="0" xfId="0" applyNumberFormat="1" applyFont="1" applyBorder="1" applyAlignment="1">
      <alignment horizontal="center"/>
    </xf>
    <xf numFmtId="3" fontId="64" fillId="0" borderId="0" xfId="0" applyNumberFormat="1" applyFont="1" applyBorder="1" applyAlignment="1">
      <alignment horizontal="right"/>
    </xf>
    <xf numFmtId="0" fontId="53" fillId="34" borderId="20" xfId="0" applyFont="1" applyFill="1" applyBorder="1" applyAlignment="1">
      <alignment horizontal="center" vertical="center"/>
    </xf>
    <xf numFmtId="0" fontId="53" fillId="34" borderId="18" xfId="0" applyFont="1" applyFill="1" applyBorder="1" applyAlignment="1">
      <alignment horizontal="center" vertical="center"/>
    </xf>
    <xf numFmtId="0" fontId="53" fillId="34" borderId="19" xfId="0" applyFont="1" applyFill="1" applyBorder="1" applyAlignment="1">
      <alignment horizontal="center" vertical="center"/>
    </xf>
    <xf numFmtId="0" fontId="65" fillId="0" borderId="11" xfId="0" applyFont="1" applyFill="1" applyBorder="1" applyAlignment="1">
      <alignment horizontal="center" vertical="center"/>
    </xf>
    <xf numFmtId="0" fontId="48" fillId="0" borderId="17" xfId="0" applyFont="1" applyFill="1" applyBorder="1" applyAlignment="1">
      <alignment horizontal="center" vertical="center"/>
    </xf>
    <xf numFmtId="3" fontId="17" fillId="0" borderId="0" xfId="0" applyNumberFormat="1" applyFont="1" applyBorder="1" applyAlignment="1">
      <alignment horizontal="right"/>
    </xf>
    <xf numFmtId="3" fontId="69" fillId="0" borderId="0" xfId="0" applyNumberFormat="1" applyFont="1" applyBorder="1" applyAlignment="1">
      <alignment horizontal="right"/>
    </xf>
    <xf numFmtId="0" fontId="16" fillId="0" borderId="0" xfId="0" applyFont="1" applyAlignment="1">
      <alignment horizontal="left"/>
    </xf>
    <xf numFmtId="0" fontId="17" fillId="0" borderId="0" xfId="0" applyFont="1" applyAlignment="1"/>
    <xf numFmtId="0" fontId="18" fillId="0" borderId="0" xfId="0" applyFont="1" applyAlignment="1">
      <alignment horizontal="left"/>
    </xf>
    <xf numFmtId="0" fontId="16" fillId="0" borderId="0" xfId="0" applyFont="1" applyAlignment="1">
      <alignment horizontal="left"/>
    </xf>
    <xf numFmtId="0" fontId="17" fillId="0" borderId="0" xfId="0" applyFont="1" applyAlignment="1"/>
    <xf numFmtId="0" fontId="18" fillId="0" borderId="0" xfId="0" applyFont="1" applyAlignment="1">
      <alignment horizontal="left"/>
    </xf>
    <xf numFmtId="0" fontId="16" fillId="0" borderId="0" xfId="37" applyFont="1" applyAlignment="1">
      <alignment horizontal="left"/>
    </xf>
    <xf numFmtId="0" fontId="10" fillId="0" borderId="0" xfId="37" applyAlignment="1"/>
    <xf numFmtId="0" fontId="18" fillId="0" borderId="0" xfId="37" applyFont="1" applyAlignment="1">
      <alignment horizontal="left"/>
    </xf>
    <xf numFmtId="0" fontId="16" fillId="0" borderId="0" xfId="37" applyFont="1" applyAlignment="1">
      <alignment horizontal="left" vertical="center"/>
    </xf>
    <xf numFmtId="49" fontId="47" fillId="0" borderId="0" xfId="0" applyNumberFormat="1" applyFont="1"/>
    <xf numFmtId="0" fontId="70" fillId="0" borderId="11" xfId="0" applyFont="1" applyFill="1" applyBorder="1" applyAlignment="1">
      <alignment horizontal="center" vertical="center"/>
    </xf>
    <xf numFmtId="0" fontId="17" fillId="0" borderId="0" xfId="0" applyFont="1" applyAlignment="1"/>
    <xf numFmtId="0" fontId="19" fillId="0" borderId="0" xfId="0" applyFont="1" applyAlignment="1">
      <alignment vertical="center"/>
    </xf>
    <xf numFmtId="3" fontId="16" fillId="0" borderId="0" xfId="0" applyNumberFormat="1" applyFont="1" applyBorder="1" applyAlignment="1">
      <alignment vertical="center"/>
    </xf>
    <xf numFmtId="0" fontId="17" fillId="0" borderId="0" xfId="0" applyFont="1" applyAlignment="1">
      <alignment vertical="center"/>
    </xf>
    <xf numFmtId="0" fontId="18" fillId="0" borderId="0" xfId="0" applyFont="1" applyAlignment="1">
      <alignment vertical="center"/>
    </xf>
    <xf numFmtId="0" fontId="8" fillId="0" borderId="0" xfId="0" applyFont="1" applyAlignment="1">
      <alignment vertical="center"/>
    </xf>
    <xf numFmtId="3" fontId="18" fillId="0" borderId="0" xfId="0" applyNumberFormat="1" applyFont="1" applyBorder="1" applyAlignment="1">
      <alignment vertical="center"/>
    </xf>
    <xf numFmtId="0" fontId="47" fillId="0" borderId="0" xfId="0" applyFont="1" applyAlignment="1">
      <alignment vertical="center"/>
    </xf>
    <xf numFmtId="3" fontId="47" fillId="0" borderId="0" xfId="0" applyNumberFormat="1" applyFont="1" applyAlignment="1">
      <alignment vertical="center"/>
    </xf>
    <xf numFmtId="3" fontId="47" fillId="0" borderId="0" xfId="418" applyNumberFormat="1" applyFont="1" applyAlignment="1">
      <alignment vertical="center"/>
    </xf>
    <xf numFmtId="3" fontId="47" fillId="0" borderId="0" xfId="376" applyNumberFormat="1" applyFont="1" applyAlignment="1">
      <alignment vertical="center"/>
    </xf>
    <xf numFmtId="3" fontId="18" fillId="0" borderId="0" xfId="0" applyNumberFormat="1" applyFont="1" applyAlignment="1">
      <alignment vertical="center"/>
    </xf>
    <xf numFmtId="3" fontId="18" fillId="0" borderId="0" xfId="376" applyNumberFormat="1" applyFont="1" applyAlignment="1">
      <alignment vertical="center"/>
    </xf>
    <xf numFmtId="3" fontId="18" fillId="0" borderId="0" xfId="0" applyNumberFormat="1" applyFont="1" applyBorder="1" applyAlignment="1">
      <alignment horizontal="right" vertical="center"/>
    </xf>
    <xf numFmtId="3" fontId="47" fillId="0" borderId="0" xfId="0" applyNumberFormat="1" applyFont="1" applyBorder="1" applyAlignment="1">
      <alignment horizontal="right" vertical="center"/>
    </xf>
    <xf numFmtId="0" fontId="8" fillId="0" borderId="0" xfId="0" applyFont="1" applyAlignment="1">
      <alignment horizontal="center" vertical="center"/>
    </xf>
    <xf numFmtId="0" fontId="16" fillId="33" borderId="21" xfId="0" applyFont="1" applyFill="1" applyBorder="1" applyAlignment="1">
      <alignment horizontal="left" vertical="center"/>
    </xf>
    <xf numFmtId="0" fontId="18" fillId="33" borderId="16" xfId="0" applyFont="1" applyFill="1" applyBorder="1" applyAlignment="1">
      <alignment horizontal="center" vertical="center"/>
    </xf>
    <xf numFmtId="3" fontId="18" fillId="33" borderId="16" xfId="0" applyNumberFormat="1" applyFont="1" applyFill="1" applyBorder="1" applyAlignment="1">
      <alignment horizontal="right" vertical="center"/>
    </xf>
    <xf numFmtId="3" fontId="18" fillId="33" borderId="15" xfId="0" applyNumberFormat="1" applyFont="1" applyFill="1" applyBorder="1" applyAlignment="1">
      <alignment horizontal="right" vertical="center"/>
    </xf>
    <xf numFmtId="3" fontId="18" fillId="33" borderId="27" xfId="0" applyNumberFormat="1" applyFont="1" applyFill="1" applyBorder="1" applyAlignment="1">
      <alignment horizontal="right" vertical="center"/>
    </xf>
    <xf numFmtId="3" fontId="18" fillId="33" borderId="26" xfId="0" applyNumberFormat="1" applyFont="1" applyFill="1" applyBorder="1" applyAlignment="1">
      <alignment horizontal="right" vertical="center"/>
    </xf>
    <xf numFmtId="3" fontId="18" fillId="33" borderId="31" xfId="0" applyNumberFormat="1" applyFont="1" applyFill="1" applyBorder="1" applyAlignment="1">
      <alignment horizontal="right" vertical="center"/>
    </xf>
    <xf numFmtId="0" fontId="16" fillId="35" borderId="12" xfId="0" applyFont="1" applyFill="1" applyBorder="1" applyAlignment="1">
      <alignment horizontal="left" vertical="center"/>
    </xf>
    <xf numFmtId="0" fontId="18" fillId="35" borderId="13" xfId="0" applyFont="1" applyFill="1" applyBorder="1" applyAlignment="1">
      <alignment horizontal="center" vertical="center"/>
    </xf>
    <xf numFmtId="3" fontId="18" fillId="35" borderId="13" xfId="0" applyNumberFormat="1" applyFont="1" applyFill="1" applyBorder="1" applyAlignment="1">
      <alignment horizontal="right" vertical="center"/>
    </xf>
    <xf numFmtId="3" fontId="18" fillId="35" borderId="14" xfId="0" applyNumberFormat="1" applyFont="1" applyFill="1" applyBorder="1" applyAlignment="1">
      <alignment horizontal="right" vertical="center"/>
    </xf>
    <xf numFmtId="3" fontId="18" fillId="35" borderId="11" xfId="0" applyNumberFormat="1" applyFont="1" applyFill="1" applyBorder="1" applyAlignment="1">
      <alignment horizontal="right" vertical="center"/>
    </xf>
    <xf numFmtId="3" fontId="18" fillId="35" borderId="17" xfId="0" applyNumberFormat="1" applyFont="1" applyFill="1" applyBorder="1" applyAlignment="1">
      <alignment horizontal="right" vertical="center"/>
    </xf>
    <xf numFmtId="0" fontId="16" fillId="33" borderId="12" xfId="0" applyFont="1" applyFill="1" applyBorder="1" applyAlignment="1">
      <alignment horizontal="left" vertical="center"/>
    </xf>
    <xf numFmtId="3" fontId="18" fillId="33" borderId="13" xfId="0" applyNumberFormat="1" applyFont="1" applyFill="1" applyBorder="1" applyAlignment="1">
      <alignment horizontal="center" vertical="center"/>
    </xf>
    <xf numFmtId="3" fontId="18" fillId="33" borderId="13" xfId="0" applyNumberFormat="1" applyFont="1" applyFill="1" applyBorder="1" applyAlignment="1">
      <alignment horizontal="right" vertical="center"/>
    </xf>
    <xf numFmtId="3" fontId="18" fillId="33" borderId="14" xfId="0" applyNumberFormat="1" applyFont="1" applyFill="1" applyBorder="1" applyAlignment="1">
      <alignment horizontal="right" vertical="center"/>
    </xf>
    <xf numFmtId="3" fontId="18" fillId="33" borderId="11" xfId="0" applyNumberFormat="1" applyFont="1" applyFill="1" applyBorder="1" applyAlignment="1">
      <alignment horizontal="right" vertical="center"/>
    </xf>
    <xf numFmtId="3" fontId="18" fillId="33" borderId="17" xfId="0" applyNumberFormat="1" applyFont="1" applyFill="1" applyBorder="1" applyAlignment="1">
      <alignment horizontal="right" vertical="center"/>
    </xf>
    <xf numFmtId="3" fontId="18" fillId="35" borderId="13" xfId="0" applyNumberFormat="1" applyFont="1" applyFill="1" applyBorder="1" applyAlignment="1">
      <alignment horizontal="center" vertical="center"/>
    </xf>
    <xf numFmtId="0" fontId="16" fillId="35" borderId="22" xfId="0" applyFont="1" applyFill="1" applyBorder="1" applyAlignment="1">
      <alignment horizontal="left" vertical="center"/>
    </xf>
    <xf numFmtId="3" fontId="18" fillId="35" borderId="23" xfId="0" applyNumberFormat="1" applyFont="1" applyFill="1" applyBorder="1" applyAlignment="1">
      <alignment horizontal="right" vertical="center"/>
    </xf>
    <xf numFmtId="3" fontId="18" fillId="35" borderId="24" xfId="0" applyNumberFormat="1" applyFont="1" applyFill="1" applyBorder="1" applyAlignment="1">
      <alignment horizontal="right" vertical="center"/>
    </xf>
    <xf numFmtId="3" fontId="18" fillId="35" borderId="28" xfId="0" applyNumberFormat="1" applyFont="1" applyFill="1" applyBorder="1" applyAlignment="1">
      <alignment horizontal="right" vertical="center"/>
    </xf>
    <xf numFmtId="3" fontId="18" fillId="35" borderId="32" xfId="0" applyNumberFormat="1" applyFont="1" applyFill="1" applyBorder="1" applyAlignment="1">
      <alignment horizontal="right" vertical="center"/>
    </xf>
    <xf numFmtId="0" fontId="16" fillId="33" borderId="20" xfId="0" applyFont="1" applyFill="1" applyBorder="1" applyAlignment="1">
      <alignment horizontal="right" vertical="center"/>
    </xf>
    <xf numFmtId="3" fontId="16" fillId="33" borderId="19" xfId="0" applyNumberFormat="1" applyFont="1" applyFill="1" applyBorder="1" applyAlignment="1">
      <alignment horizontal="right" vertical="center"/>
    </xf>
    <xf numFmtId="3" fontId="16" fillId="33" borderId="30" xfId="0" applyNumberFormat="1" applyFont="1" applyFill="1" applyBorder="1" applyAlignment="1">
      <alignment horizontal="right" vertical="center"/>
    </xf>
    <xf numFmtId="3" fontId="16" fillId="33" borderId="29" xfId="0" applyNumberFormat="1" applyFont="1" applyFill="1" applyBorder="1" applyAlignment="1">
      <alignment horizontal="right" vertical="center"/>
    </xf>
    <xf numFmtId="0" fontId="49" fillId="0" borderId="0" xfId="52" applyFont="1" applyBorder="1" applyAlignment="1">
      <alignment horizontal="center" vertical="center"/>
    </xf>
    <xf numFmtId="0" fontId="49" fillId="0" borderId="0" xfId="0" applyFont="1" applyAlignment="1">
      <alignment vertical="center"/>
    </xf>
    <xf numFmtId="10" fontId="16" fillId="0" borderId="0" xfId="37" applyNumberFormat="1" applyFont="1" applyFill="1" applyBorder="1" applyAlignment="1">
      <alignment horizontal="right" vertical="center"/>
    </xf>
    <xf numFmtId="10" fontId="16" fillId="0" borderId="0" xfId="37" applyNumberFormat="1" applyFont="1" applyFill="1" applyBorder="1" applyAlignment="1">
      <alignment horizontal="center" vertical="center"/>
    </xf>
    <xf numFmtId="10" fontId="16" fillId="0" borderId="0" xfId="37" applyNumberFormat="1" applyFont="1" applyFill="1" applyBorder="1" applyAlignment="1">
      <alignment vertical="center"/>
    </xf>
    <xf numFmtId="0" fontId="49" fillId="0" borderId="0" xfId="52" applyFont="1" applyBorder="1" applyAlignment="1">
      <alignment horizontal="left" vertical="center" wrapText="1"/>
    </xf>
    <xf numFmtId="0" fontId="47" fillId="0" borderId="0" xfId="52" applyFont="1" applyBorder="1" applyAlignment="1">
      <alignment horizontal="left" vertical="center" wrapText="1"/>
    </xf>
    <xf numFmtId="3" fontId="18" fillId="0" borderId="0" xfId="0" applyNumberFormat="1" applyFont="1" applyBorder="1" applyAlignment="1">
      <alignment horizontal="center" vertical="center"/>
    </xf>
    <xf numFmtId="3" fontId="61" fillId="0" borderId="0" xfId="0" applyNumberFormat="1" applyFont="1" applyAlignment="1">
      <alignment vertical="center"/>
    </xf>
    <xf numFmtId="49" fontId="8" fillId="0" borderId="0" xfId="0" applyNumberFormat="1" applyFont="1" applyBorder="1" applyAlignment="1">
      <alignment vertical="center"/>
    </xf>
    <xf numFmtId="49" fontId="18" fillId="0" borderId="0" xfId="0" applyNumberFormat="1" applyFont="1" applyBorder="1" applyAlignment="1">
      <alignment vertical="center"/>
    </xf>
    <xf numFmtId="0" fontId="17" fillId="0" borderId="0" xfId="0" applyFont="1" applyBorder="1" applyAlignment="1">
      <alignment horizontal="left" vertical="center" wrapText="1"/>
    </xf>
    <xf numFmtId="0" fontId="50" fillId="0" borderId="0" xfId="52" applyFont="1" applyBorder="1" applyAlignment="1">
      <alignment horizontal="right" vertical="center" wrapText="1"/>
    </xf>
    <xf numFmtId="3" fontId="51" fillId="0" borderId="0" xfId="52" applyNumberFormat="1" applyFont="1" applyBorder="1" applyAlignment="1">
      <alignment horizontal="right" vertical="center"/>
    </xf>
    <xf numFmtId="3" fontId="3" fillId="0" borderId="0" xfId="417" applyNumberFormat="1" applyAlignment="1">
      <alignment vertical="center"/>
    </xf>
    <xf numFmtId="3" fontId="47" fillId="0" borderId="0" xfId="417" applyNumberFormat="1" applyFont="1" applyAlignment="1">
      <alignment vertical="center"/>
    </xf>
    <xf numFmtId="3" fontId="47" fillId="0" borderId="0" xfId="419" applyNumberFormat="1" applyFont="1" applyAlignment="1">
      <alignment vertical="center"/>
    </xf>
    <xf numFmtId="3" fontId="62" fillId="0" borderId="0" xfId="0" applyNumberFormat="1" applyFont="1" applyBorder="1" applyAlignment="1">
      <alignment vertical="center"/>
    </xf>
    <xf numFmtId="3" fontId="17" fillId="0" borderId="0" xfId="0" applyNumberFormat="1" applyFont="1" applyAlignment="1">
      <alignment vertical="center"/>
    </xf>
    <xf numFmtId="0" fontId="17" fillId="0" borderId="0" xfId="0" applyFont="1" applyBorder="1" applyAlignment="1">
      <alignment vertical="center"/>
    </xf>
    <xf numFmtId="0" fontId="19" fillId="0" borderId="0" xfId="0" applyFont="1" applyBorder="1" applyAlignment="1">
      <alignment horizontal="left" vertical="center" wrapText="1"/>
    </xf>
    <xf numFmtId="0" fontId="47" fillId="0" borderId="0" xfId="52" applyFont="1" applyBorder="1" applyAlignment="1">
      <alignment horizontal="left" vertical="center"/>
    </xf>
    <xf numFmtId="3" fontId="47" fillId="0" borderId="0" xfId="52" applyNumberFormat="1" applyFont="1" applyBorder="1" applyAlignment="1">
      <alignment horizontal="right" vertical="center"/>
    </xf>
    <xf numFmtId="3" fontId="61" fillId="0" borderId="0" xfId="52" applyNumberFormat="1" applyFont="1" applyBorder="1" applyAlignment="1">
      <alignment horizontal="right" vertical="center"/>
    </xf>
    <xf numFmtId="3" fontId="47" fillId="0" borderId="0" xfId="0" applyNumberFormat="1" applyFont="1" applyAlignment="1">
      <alignment horizontal="center" vertical="center"/>
    </xf>
    <xf numFmtId="0" fontId="58" fillId="0" borderId="0" xfId="0" applyFont="1" applyBorder="1" applyAlignment="1">
      <alignment horizontal="left" vertical="center" wrapText="1"/>
    </xf>
    <xf numFmtId="3" fontId="59" fillId="0" borderId="0" xfId="0" applyNumberFormat="1" applyFont="1" applyAlignment="1">
      <alignment vertical="center"/>
    </xf>
    <xf numFmtId="3" fontId="52" fillId="0" borderId="0" xfId="52" applyNumberFormat="1" applyFont="1" applyBorder="1" applyAlignment="1">
      <alignment vertical="center"/>
    </xf>
    <xf numFmtId="0" fontId="47" fillId="0" borderId="0" xfId="52" applyFont="1" applyBorder="1" applyAlignment="1">
      <alignment vertical="center"/>
    </xf>
    <xf numFmtId="0" fontId="41" fillId="0" borderId="0" xfId="0" applyFont="1" applyAlignment="1">
      <alignment vertical="center"/>
    </xf>
    <xf numFmtId="49" fontId="41" fillId="0" borderId="0" xfId="0" applyNumberFormat="1" applyFont="1" applyBorder="1" applyAlignment="1">
      <alignment vertical="center"/>
    </xf>
    <xf numFmtId="3" fontId="41" fillId="0" borderId="0" xfId="0" applyNumberFormat="1" applyFont="1" applyBorder="1" applyAlignment="1">
      <alignment vertical="center"/>
    </xf>
    <xf numFmtId="3" fontId="18" fillId="0" borderId="0" xfId="0" applyNumberFormat="1" applyFont="1" applyFill="1" applyBorder="1" applyAlignment="1">
      <alignment vertical="center"/>
    </xf>
    <xf numFmtId="3" fontId="41" fillId="0" borderId="0" xfId="0" applyNumberFormat="1" applyFont="1" applyAlignment="1">
      <alignment vertical="center"/>
    </xf>
    <xf numFmtId="0" fontId="16" fillId="0" borderId="0" xfId="0" applyFont="1" applyBorder="1" applyAlignment="1">
      <alignment vertical="center"/>
    </xf>
    <xf numFmtId="3" fontId="17" fillId="0" borderId="0" xfId="0" applyNumberFormat="1" applyFont="1" applyBorder="1" applyAlignment="1">
      <alignment vertical="center"/>
    </xf>
    <xf numFmtId="0" fontId="0" fillId="0" borderId="0" xfId="0" applyAlignment="1">
      <alignment vertical="center"/>
    </xf>
    <xf numFmtId="49" fontId="0" fillId="0" borderId="0" xfId="0" applyNumberFormat="1" applyBorder="1" applyAlignment="1">
      <alignment vertical="center"/>
    </xf>
    <xf numFmtId="3" fontId="0" fillId="0" borderId="0" xfId="0" applyNumberFormat="1" applyBorder="1" applyAlignment="1">
      <alignment vertical="center"/>
    </xf>
    <xf numFmtId="0" fontId="46" fillId="0" borderId="0" xfId="0" applyFont="1" applyAlignment="1">
      <alignment vertical="center"/>
    </xf>
    <xf numFmtId="0" fontId="16" fillId="0" borderId="0" xfId="0" applyFont="1" applyAlignment="1">
      <alignment horizontal="left"/>
    </xf>
    <xf numFmtId="0" fontId="17" fillId="0" borderId="0" xfId="0" applyFont="1" applyAlignment="1"/>
    <xf numFmtId="0" fontId="18" fillId="0" borderId="0" xfId="0" applyFont="1" applyAlignment="1">
      <alignment horizontal="left"/>
    </xf>
    <xf numFmtId="0" fontId="54" fillId="34" borderId="0" xfId="0" applyFont="1" applyFill="1" applyBorder="1" applyAlignment="1">
      <alignment horizontal="right" vertical="center"/>
    </xf>
    <xf numFmtId="3" fontId="16" fillId="34" borderId="11" xfId="0" applyNumberFormat="1" applyFont="1" applyFill="1" applyBorder="1" applyAlignment="1">
      <alignment horizontal="center" vertical="center"/>
    </xf>
    <xf numFmtId="0" fontId="0" fillId="34" borderId="0" xfId="0" applyFill="1" applyBorder="1" applyAlignment="1">
      <alignment horizontal="center" vertical="center"/>
    </xf>
    <xf numFmtId="3" fontId="54" fillId="34" borderId="25" xfId="0" applyNumberFormat="1" applyFont="1" applyFill="1" applyBorder="1" applyAlignment="1">
      <alignment horizontal="center" vertical="center"/>
    </xf>
    <xf numFmtId="3" fontId="54" fillId="34" borderId="0" xfId="0" applyNumberFormat="1" applyFont="1" applyFill="1" applyBorder="1" applyAlignment="1">
      <alignment horizontal="center" vertical="center"/>
    </xf>
    <xf numFmtId="0" fontId="0" fillId="34" borderId="0" xfId="0" applyFill="1" applyAlignment="1">
      <alignment horizontal="center" vertical="center"/>
    </xf>
  </cellXfs>
  <cellStyles count="503">
    <cellStyle name="20% - Accent1" xfId="1" builtinId="30" customBuiltin="1"/>
    <cellStyle name="20% - Accent1 2" xfId="356" xr:uid="{00000000-0005-0000-0000-000001000000}"/>
    <cellStyle name="20% - Accent1 2 2" xfId="399" xr:uid="{00000000-0005-0000-0000-000002000000}"/>
    <cellStyle name="20% - Accent1 2 2 2" xfId="483" xr:uid="{00000000-0005-0000-0000-000003000000}"/>
    <cellStyle name="20% - Accent1 2 3" xfId="444" xr:uid="{00000000-0005-0000-0000-000004000000}"/>
    <cellStyle name="20% - Accent1 3" xfId="377" xr:uid="{00000000-0005-0000-0000-000005000000}"/>
    <cellStyle name="20% - Accent1 3 2" xfId="463" xr:uid="{00000000-0005-0000-0000-000006000000}"/>
    <cellStyle name="20% - Accent1 4" xfId="422" xr:uid="{00000000-0005-0000-0000-000007000000}"/>
    <cellStyle name="20% - Accent2" xfId="2" builtinId="34" customBuiltin="1"/>
    <cellStyle name="20% - Accent2 2" xfId="358" xr:uid="{00000000-0005-0000-0000-000009000000}"/>
    <cellStyle name="20% - Accent2 2 2" xfId="401" xr:uid="{00000000-0005-0000-0000-00000A000000}"/>
    <cellStyle name="20% - Accent2 2 2 2" xfId="485" xr:uid="{00000000-0005-0000-0000-00000B000000}"/>
    <cellStyle name="20% - Accent2 2 3" xfId="446" xr:uid="{00000000-0005-0000-0000-00000C000000}"/>
    <cellStyle name="20% - Accent2 3" xfId="379" xr:uid="{00000000-0005-0000-0000-00000D000000}"/>
    <cellStyle name="20% - Accent2 3 2" xfId="465" xr:uid="{00000000-0005-0000-0000-00000E000000}"/>
    <cellStyle name="20% - Accent2 4" xfId="424" xr:uid="{00000000-0005-0000-0000-00000F000000}"/>
    <cellStyle name="20% - Accent3" xfId="3" builtinId="38" customBuiltin="1"/>
    <cellStyle name="20% - Accent3 2" xfId="360" xr:uid="{00000000-0005-0000-0000-000011000000}"/>
    <cellStyle name="20% - Accent3 2 2" xfId="403" xr:uid="{00000000-0005-0000-0000-000012000000}"/>
    <cellStyle name="20% - Accent3 2 2 2" xfId="487" xr:uid="{00000000-0005-0000-0000-000013000000}"/>
    <cellStyle name="20% - Accent3 2 3" xfId="448" xr:uid="{00000000-0005-0000-0000-000014000000}"/>
    <cellStyle name="20% - Accent3 3" xfId="381" xr:uid="{00000000-0005-0000-0000-000015000000}"/>
    <cellStyle name="20% - Accent3 3 2" xfId="467" xr:uid="{00000000-0005-0000-0000-000016000000}"/>
    <cellStyle name="20% - Accent3 4" xfId="426" xr:uid="{00000000-0005-0000-0000-000017000000}"/>
    <cellStyle name="20% - Accent4" xfId="4" builtinId="42" customBuiltin="1"/>
    <cellStyle name="20% - Accent4 2" xfId="362" xr:uid="{00000000-0005-0000-0000-000019000000}"/>
    <cellStyle name="20% - Accent4 2 2" xfId="405" xr:uid="{00000000-0005-0000-0000-00001A000000}"/>
    <cellStyle name="20% - Accent4 2 2 2" xfId="489" xr:uid="{00000000-0005-0000-0000-00001B000000}"/>
    <cellStyle name="20% - Accent4 2 3" xfId="450" xr:uid="{00000000-0005-0000-0000-00001C000000}"/>
    <cellStyle name="20% - Accent4 3" xfId="383" xr:uid="{00000000-0005-0000-0000-00001D000000}"/>
    <cellStyle name="20% - Accent4 3 2" xfId="469" xr:uid="{00000000-0005-0000-0000-00001E000000}"/>
    <cellStyle name="20% - Accent4 4" xfId="428" xr:uid="{00000000-0005-0000-0000-00001F000000}"/>
    <cellStyle name="20% - Accent5" xfId="5" builtinId="46" customBuiltin="1"/>
    <cellStyle name="20% - Accent5 2" xfId="364" xr:uid="{00000000-0005-0000-0000-000021000000}"/>
    <cellStyle name="20% - Accent5 2 2" xfId="407" xr:uid="{00000000-0005-0000-0000-000022000000}"/>
    <cellStyle name="20% - Accent5 2 2 2" xfId="491" xr:uid="{00000000-0005-0000-0000-000023000000}"/>
    <cellStyle name="20% - Accent5 2 3" xfId="452" xr:uid="{00000000-0005-0000-0000-000024000000}"/>
    <cellStyle name="20% - Accent5 3" xfId="385" xr:uid="{00000000-0005-0000-0000-000025000000}"/>
    <cellStyle name="20% - Accent5 3 2" xfId="471" xr:uid="{00000000-0005-0000-0000-000026000000}"/>
    <cellStyle name="20% - Accent5 4" xfId="431" xr:uid="{00000000-0005-0000-0000-000027000000}"/>
    <cellStyle name="20% - Accent6" xfId="6" builtinId="50" customBuiltin="1"/>
    <cellStyle name="20% - Accent6 2" xfId="366" xr:uid="{00000000-0005-0000-0000-000029000000}"/>
    <cellStyle name="20% - Accent6 2 2" xfId="409" xr:uid="{00000000-0005-0000-0000-00002A000000}"/>
    <cellStyle name="20% - Accent6 2 2 2" xfId="493" xr:uid="{00000000-0005-0000-0000-00002B000000}"/>
    <cellStyle name="20% - Accent6 2 3" xfId="454" xr:uid="{00000000-0005-0000-0000-00002C000000}"/>
    <cellStyle name="20% - Accent6 3" xfId="387" xr:uid="{00000000-0005-0000-0000-00002D000000}"/>
    <cellStyle name="20% - Accent6 3 2" xfId="473" xr:uid="{00000000-0005-0000-0000-00002E000000}"/>
    <cellStyle name="20% - Accent6 4" xfId="433" xr:uid="{00000000-0005-0000-0000-00002F000000}"/>
    <cellStyle name="40% - Accent1" xfId="7" builtinId="31" customBuiltin="1"/>
    <cellStyle name="40% - Accent1 2" xfId="357" xr:uid="{00000000-0005-0000-0000-000031000000}"/>
    <cellStyle name="40% - Accent1 2 2" xfId="400" xr:uid="{00000000-0005-0000-0000-000032000000}"/>
    <cellStyle name="40% - Accent1 2 2 2" xfId="484" xr:uid="{00000000-0005-0000-0000-000033000000}"/>
    <cellStyle name="40% - Accent1 2 3" xfId="445" xr:uid="{00000000-0005-0000-0000-000034000000}"/>
    <cellStyle name="40% - Accent1 3" xfId="378" xr:uid="{00000000-0005-0000-0000-000035000000}"/>
    <cellStyle name="40% - Accent1 3 2" xfId="464" xr:uid="{00000000-0005-0000-0000-000036000000}"/>
    <cellStyle name="40% - Accent1 4" xfId="423" xr:uid="{00000000-0005-0000-0000-000037000000}"/>
    <cellStyle name="40% - Accent2" xfId="8" builtinId="35" customBuiltin="1"/>
    <cellStyle name="40% - Accent2 2" xfId="359" xr:uid="{00000000-0005-0000-0000-000039000000}"/>
    <cellStyle name="40% - Accent2 2 2" xfId="402" xr:uid="{00000000-0005-0000-0000-00003A000000}"/>
    <cellStyle name="40% - Accent2 2 2 2" xfId="486" xr:uid="{00000000-0005-0000-0000-00003B000000}"/>
    <cellStyle name="40% - Accent2 2 3" xfId="447" xr:uid="{00000000-0005-0000-0000-00003C000000}"/>
    <cellStyle name="40% - Accent2 3" xfId="380" xr:uid="{00000000-0005-0000-0000-00003D000000}"/>
    <cellStyle name="40% - Accent2 3 2" xfId="466" xr:uid="{00000000-0005-0000-0000-00003E000000}"/>
    <cellStyle name="40% - Accent2 4" xfId="425" xr:uid="{00000000-0005-0000-0000-00003F000000}"/>
    <cellStyle name="40% - Accent3" xfId="9" builtinId="39" customBuiltin="1"/>
    <cellStyle name="40% - Accent3 2" xfId="361" xr:uid="{00000000-0005-0000-0000-000041000000}"/>
    <cellStyle name="40% - Accent3 2 2" xfId="404" xr:uid="{00000000-0005-0000-0000-000042000000}"/>
    <cellStyle name="40% - Accent3 2 2 2" xfId="488" xr:uid="{00000000-0005-0000-0000-000043000000}"/>
    <cellStyle name="40% - Accent3 2 3" xfId="449" xr:uid="{00000000-0005-0000-0000-000044000000}"/>
    <cellStyle name="40% - Accent3 3" xfId="382" xr:uid="{00000000-0005-0000-0000-000045000000}"/>
    <cellStyle name="40% - Accent3 3 2" xfId="468" xr:uid="{00000000-0005-0000-0000-000046000000}"/>
    <cellStyle name="40% - Accent3 4" xfId="427" xr:uid="{00000000-0005-0000-0000-000047000000}"/>
    <cellStyle name="40% - Accent4" xfId="10" builtinId="43" customBuiltin="1"/>
    <cellStyle name="40% - Accent4 2" xfId="363" xr:uid="{00000000-0005-0000-0000-000049000000}"/>
    <cellStyle name="40% - Accent4 2 2" xfId="406" xr:uid="{00000000-0005-0000-0000-00004A000000}"/>
    <cellStyle name="40% - Accent4 2 2 2" xfId="490" xr:uid="{00000000-0005-0000-0000-00004B000000}"/>
    <cellStyle name="40% - Accent4 2 3" xfId="451" xr:uid="{00000000-0005-0000-0000-00004C000000}"/>
    <cellStyle name="40% - Accent4 3" xfId="384" xr:uid="{00000000-0005-0000-0000-00004D000000}"/>
    <cellStyle name="40% - Accent4 3 2" xfId="470" xr:uid="{00000000-0005-0000-0000-00004E000000}"/>
    <cellStyle name="40% - Accent4 4" xfId="429" xr:uid="{00000000-0005-0000-0000-00004F000000}"/>
    <cellStyle name="40% - Accent5" xfId="11" builtinId="47" customBuiltin="1"/>
    <cellStyle name="40% - Accent5 2" xfId="365" xr:uid="{00000000-0005-0000-0000-000051000000}"/>
    <cellStyle name="40% - Accent5 2 2" xfId="408" xr:uid="{00000000-0005-0000-0000-000052000000}"/>
    <cellStyle name="40% - Accent5 2 2 2" xfId="492" xr:uid="{00000000-0005-0000-0000-000053000000}"/>
    <cellStyle name="40% - Accent5 2 3" xfId="453" xr:uid="{00000000-0005-0000-0000-000054000000}"/>
    <cellStyle name="40% - Accent5 3" xfId="386" xr:uid="{00000000-0005-0000-0000-000055000000}"/>
    <cellStyle name="40% - Accent5 3 2" xfId="472" xr:uid="{00000000-0005-0000-0000-000056000000}"/>
    <cellStyle name="40% - Accent5 4" xfId="432" xr:uid="{00000000-0005-0000-0000-000057000000}"/>
    <cellStyle name="40% - Accent6" xfId="12" builtinId="51" customBuiltin="1"/>
    <cellStyle name="40% - Accent6 2" xfId="367" xr:uid="{00000000-0005-0000-0000-000059000000}"/>
    <cellStyle name="40% - Accent6 2 2" xfId="410" xr:uid="{00000000-0005-0000-0000-00005A000000}"/>
    <cellStyle name="40% - Accent6 2 2 2" xfId="494" xr:uid="{00000000-0005-0000-0000-00005B000000}"/>
    <cellStyle name="40% - Accent6 2 3" xfId="455" xr:uid="{00000000-0005-0000-0000-00005C000000}"/>
    <cellStyle name="40% - Accent6 3" xfId="388" xr:uid="{00000000-0005-0000-0000-00005D000000}"/>
    <cellStyle name="40% - Accent6 3 2" xfId="474" xr:uid="{00000000-0005-0000-0000-00005E000000}"/>
    <cellStyle name="40% - Accent6 4" xfId="434" xr:uid="{00000000-0005-0000-0000-00005F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430" xr:uid="{00000000-0005-0000-0000-00006F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0" xfId="37" xr:uid="{00000000-0005-0000-0000-00007A000000}"/>
    <cellStyle name="Normal 10 2" xfId="38" xr:uid="{00000000-0005-0000-0000-00007B000000}"/>
    <cellStyle name="Normal 10 2 2" xfId="39" xr:uid="{00000000-0005-0000-0000-00007C000000}"/>
    <cellStyle name="Normal 10 3" xfId="40" xr:uid="{00000000-0005-0000-0000-00007D000000}"/>
    <cellStyle name="Normal 11" xfId="389" xr:uid="{00000000-0005-0000-0000-00007E000000}"/>
    <cellStyle name="Normal 11 2" xfId="41" xr:uid="{00000000-0005-0000-0000-00007F000000}"/>
    <cellStyle name="Normal 11 3" xfId="42" xr:uid="{00000000-0005-0000-0000-000080000000}"/>
    <cellStyle name="Normal 11 4" xfId="395" xr:uid="{00000000-0005-0000-0000-000081000000}"/>
    <cellStyle name="Normal 11 4 2" xfId="480" xr:uid="{00000000-0005-0000-0000-000082000000}"/>
    <cellStyle name="Normal 12" xfId="43" xr:uid="{00000000-0005-0000-0000-000083000000}"/>
    <cellStyle name="Normal 12 2" xfId="44" xr:uid="{00000000-0005-0000-0000-000084000000}"/>
    <cellStyle name="Normal 12 2 2" xfId="45" xr:uid="{00000000-0005-0000-0000-000085000000}"/>
    <cellStyle name="Normal 12 3" xfId="46" xr:uid="{00000000-0005-0000-0000-000086000000}"/>
    <cellStyle name="Normal 13" xfId="417" xr:uid="{00000000-0005-0000-0000-000087000000}"/>
    <cellStyle name="Normal 13 2" xfId="47" xr:uid="{00000000-0005-0000-0000-000088000000}"/>
    <cellStyle name="Normal 13 3" xfId="48" xr:uid="{00000000-0005-0000-0000-000089000000}"/>
    <cellStyle name="Normal 13 4" xfId="501" xr:uid="{00000000-0005-0000-0000-00008A000000}"/>
    <cellStyle name="Normal 14" xfId="418" xr:uid="{00000000-0005-0000-0000-00008B000000}"/>
    <cellStyle name="Normal 14 2" xfId="502" xr:uid="{00000000-0005-0000-0000-00008C000000}"/>
    <cellStyle name="Normal 15" xfId="419" xr:uid="{00000000-0005-0000-0000-00008D000000}"/>
    <cellStyle name="Normal 15 2" xfId="49" xr:uid="{00000000-0005-0000-0000-00008E000000}"/>
    <cellStyle name="Normal 15 2 2" xfId="50" xr:uid="{00000000-0005-0000-0000-00008F000000}"/>
    <cellStyle name="Normal 15 3" xfId="51" xr:uid="{00000000-0005-0000-0000-000090000000}"/>
    <cellStyle name="Normal 16" xfId="52" xr:uid="{00000000-0005-0000-0000-000091000000}"/>
    <cellStyle name="Normal 16 2" xfId="53" xr:uid="{00000000-0005-0000-0000-000092000000}"/>
    <cellStyle name="Normal 16 3" xfId="54" xr:uid="{00000000-0005-0000-0000-000093000000}"/>
    <cellStyle name="Normal 16 3 2" xfId="370" xr:uid="{00000000-0005-0000-0000-000094000000}"/>
    <cellStyle name="Normal 16 3 2 2" xfId="412" xr:uid="{00000000-0005-0000-0000-000095000000}"/>
    <cellStyle name="Normal 16 3 2 2 2" xfId="496" xr:uid="{00000000-0005-0000-0000-000096000000}"/>
    <cellStyle name="Normal 16 3 2 3" xfId="457" xr:uid="{00000000-0005-0000-0000-000097000000}"/>
    <cellStyle name="Normal 16 3 3" xfId="391" xr:uid="{00000000-0005-0000-0000-000098000000}"/>
    <cellStyle name="Normal 16 3 3 2" xfId="476" xr:uid="{00000000-0005-0000-0000-000099000000}"/>
    <cellStyle name="Normal 16 3 4" xfId="437" xr:uid="{00000000-0005-0000-0000-00009A000000}"/>
    <cellStyle name="Normal 16 4" xfId="55" xr:uid="{00000000-0005-0000-0000-00009B000000}"/>
    <cellStyle name="Normal 16 5" xfId="369" xr:uid="{00000000-0005-0000-0000-00009C000000}"/>
    <cellStyle name="Normal 16 5 2" xfId="411" xr:uid="{00000000-0005-0000-0000-00009D000000}"/>
    <cellStyle name="Normal 16 5 2 2" xfId="495" xr:uid="{00000000-0005-0000-0000-00009E000000}"/>
    <cellStyle name="Normal 16 5 3" xfId="456" xr:uid="{00000000-0005-0000-0000-00009F000000}"/>
    <cellStyle name="Normal 16 6" xfId="390" xr:uid="{00000000-0005-0000-0000-0000A0000000}"/>
    <cellStyle name="Normal 16 6 2" xfId="475" xr:uid="{00000000-0005-0000-0000-0000A1000000}"/>
    <cellStyle name="Normal 16 7" xfId="436" xr:uid="{00000000-0005-0000-0000-0000A2000000}"/>
    <cellStyle name="Normal 17" xfId="56" xr:uid="{00000000-0005-0000-0000-0000A3000000}"/>
    <cellStyle name="Normal 17 2" xfId="57" xr:uid="{00000000-0005-0000-0000-0000A4000000}"/>
    <cellStyle name="Normal 18" xfId="58" xr:uid="{00000000-0005-0000-0000-0000A5000000}"/>
    <cellStyle name="Normal 18 2" xfId="59" xr:uid="{00000000-0005-0000-0000-0000A6000000}"/>
    <cellStyle name="Normal 19" xfId="60" xr:uid="{00000000-0005-0000-0000-0000A7000000}"/>
    <cellStyle name="Normal 19 2" xfId="61" xr:uid="{00000000-0005-0000-0000-0000A8000000}"/>
    <cellStyle name="Normal 2" xfId="368" xr:uid="{00000000-0005-0000-0000-0000A9000000}"/>
    <cellStyle name="Normal 2 10" xfId="62" xr:uid="{00000000-0005-0000-0000-0000AA000000}"/>
    <cellStyle name="Normal 2 10 2" xfId="63" xr:uid="{00000000-0005-0000-0000-0000AB000000}"/>
    <cellStyle name="Normal 2 100" xfId="64" xr:uid="{00000000-0005-0000-0000-0000AC000000}"/>
    <cellStyle name="Normal 2 101" xfId="65" xr:uid="{00000000-0005-0000-0000-0000AD000000}"/>
    <cellStyle name="Normal 2 102" xfId="66" xr:uid="{00000000-0005-0000-0000-0000AE000000}"/>
    <cellStyle name="Normal 2 103" xfId="67" xr:uid="{00000000-0005-0000-0000-0000AF000000}"/>
    <cellStyle name="Normal 2 104" xfId="68" xr:uid="{00000000-0005-0000-0000-0000B0000000}"/>
    <cellStyle name="Normal 2 105" xfId="69" xr:uid="{00000000-0005-0000-0000-0000B1000000}"/>
    <cellStyle name="Normal 2 106" xfId="70" xr:uid="{00000000-0005-0000-0000-0000B2000000}"/>
    <cellStyle name="Normal 2 106 2" xfId="71" xr:uid="{00000000-0005-0000-0000-0000B3000000}"/>
    <cellStyle name="Normal 2 107" xfId="72" xr:uid="{00000000-0005-0000-0000-0000B4000000}"/>
    <cellStyle name="Normal 2 107 2" xfId="73" xr:uid="{00000000-0005-0000-0000-0000B5000000}"/>
    <cellStyle name="Normal 2 108" xfId="74" xr:uid="{00000000-0005-0000-0000-0000B6000000}"/>
    <cellStyle name="Normal 2 108 2" xfId="75" xr:uid="{00000000-0005-0000-0000-0000B7000000}"/>
    <cellStyle name="Normal 2 11" xfId="76" xr:uid="{00000000-0005-0000-0000-0000B8000000}"/>
    <cellStyle name="Normal 2 11 2" xfId="77" xr:uid="{00000000-0005-0000-0000-0000B9000000}"/>
    <cellStyle name="Normal 2 11 2 2" xfId="78" xr:uid="{00000000-0005-0000-0000-0000BA000000}"/>
    <cellStyle name="Normal 2 12" xfId="79" xr:uid="{00000000-0005-0000-0000-0000BB000000}"/>
    <cellStyle name="Normal 2 12 2" xfId="80" xr:uid="{00000000-0005-0000-0000-0000BC000000}"/>
    <cellStyle name="Normal 2 13" xfId="81" xr:uid="{00000000-0005-0000-0000-0000BD000000}"/>
    <cellStyle name="Normal 2 14" xfId="82" xr:uid="{00000000-0005-0000-0000-0000BE000000}"/>
    <cellStyle name="Normal 2 15" xfId="83" xr:uid="{00000000-0005-0000-0000-0000BF000000}"/>
    <cellStyle name="Normal 2 16" xfId="84" xr:uid="{00000000-0005-0000-0000-0000C0000000}"/>
    <cellStyle name="Normal 2 17" xfId="85" xr:uid="{00000000-0005-0000-0000-0000C1000000}"/>
    <cellStyle name="Normal 2 18" xfId="86" xr:uid="{00000000-0005-0000-0000-0000C2000000}"/>
    <cellStyle name="Normal 2 19" xfId="87" xr:uid="{00000000-0005-0000-0000-0000C3000000}"/>
    <cellStyle name="Normal 2 2" xfId="88" xr:uid="{00000000-0005-0000-0000-0000C4000000}"/>
    <cellStyle name="Normal 2 2 2" xfId="89" xr:uid="{00000000-0005-0000-0000-0000C5000000}"/>
    <cellStyle name="Normal 2 20" xfId="90" xr:uid="{00000000-0005-0000-0000-0000C6000000}"/>
    <cellStyle name="Normal 2 21" xfId="91" xr:uid="{00000000-0005-0000-0000-0000C7000000}"/>
    <cellStyle name="Normal 2 22" xfId="92" xr:uid="{00000000-0005-0000-0000-0000C8000000}"/>
    <cellStyle name="Normal 2 23" xfId="93" xr:uid="{00000000-0005-0000-0000-0000C9000000}"/>
    <cellStyle name="Normal 2 24" xfId="94" xr:uid="{00000000-0005-0000-0000-0000CA000000}"/>
    <cellStyle name="Normal 2 25" xfId="95" xr:uid="{00000000-0005-0000-0000-0000CB000000}"/>
    <cellStyle name="Normal 2 26" xfId="96" xr:uid="{00000000-0005-0000-0000-0000CC000000}"/>
    <cellStyle name="Normal 2 27" xfId="97" xr:uid="{00000000-0005-0000-0000-0000CD000000}"/>
    <cellStyle name="Normal 2 28" xfId="98" xr:uid="{00000000-0005-0000-0000-0000CE000000}"/>
    <cellStyle name="Normal 2 29" xfId="99" xr:uid="{00000000-0005-0000-0000-0000CF000000}"/>
    <cellStyle name="Normal 2 3" xfId="100" xr:uid="{00000000-0005-0000-0000-0000D0000000}"/>
    <cellStyle name="Normal 2 3 2" xfId="101" xr:uid="{00000000-0005-0000-0000-0000D1000000}"/>
    <cellStyle name="Normal 2 30" xfId="102" xr:uid="{00000000-0005-0000-0000-0000D2000000}"/>
    <cellStyle name="Normal 2 31" xfId="103" xr:uid="{00000000-0005-0000-0000-0000D3000000}"/>
    <cellStyle name="Normal 2 32" xfId="104" xr:uid="{00000000-0005-0000-0000-0000D4000000}"/>
    <cellStyle name="Normal 2 33" xfId="105" xr:uid="{00000000-0005-0000-0000-0000D5000000}"/>
    <cellStyle name="Normal 2 34" xfId="106" xr:uid="{00000000-0005-0000-0000-0000D6000000}"/>
    <cellStyle name="Normal 2 35" xfId="107" xr:uid="{00000000-0005-0000-0000-0000D7000000}"/>
    <cellStyle name="Normal 2 36" xfId="108" xr:uid="{00000000-0005-0000-0000-0000D8000000}"/>
    <cellStyle name="Normal 2 37" xfId="109" xr:uid="{00000000-0005-0000-0000-0000D9000000}"/>
    <cellStyle name="Normal 2 38" xfId="110" xr:uid="{00000000-0005-0000-0000-0000DA000000}"/>
    <cellStyle name="Normal 2 39" xfId="111" xr:uid="{00000000-0005-0000-0000-0000DB000000}"/>
    <cellStyle name="Normal 2 4" xfId="112" xr:uid="{00000000-0005-0000-0000-0000DC000000}"/>
    <cellStyle name="Normal 2 4 2" xfId="113" xr:uid="{00000000-0005-0000-0000-0000DD000000}"/>
    <cellStyle name="Normal 2 4 3" xfId="114" xr:uid="{00000000-0005-0000-0000-0000DE000000}"/>
    <cellStyle name="Normal 2 40" xfId="115" xr:uid="{00000000-0005-0000-0000-0000DF000000}"/>
    <cellStyle name="Normal 2 41" xfId="116" xr:uid="{00000000-0005-0000-0000-0000E0000000}"/>
    <cellStyle name="Normal 2 42" xfId="117" xr:uid="{00000000-0005-0000-0000-0000E1000000}"/>
    <cellStyle name="Normal 2 43" xfId="118" xr:uid="{00000000-0005-0000-0000-0000E2000000}"/>
    <cellStyle name="Normal 2 44" xfId="119" xr:uid="{00000000-0005-0000-0000-0000E3000000}"/>
    <cellStyle name="Normal 2 45" xfId="120" xr:uid="{00000000-0005-0000-0000-0000E4000000}"/>
    <cellStyle name="Normal 2 46" xfId="121" xr:uid="{00000000-0005-0000-0000-0000E5000000}"/>
    <cellStyle name="Normal 2 47" xfId="122" xr:uid="{00000000-0005-0000-0000-0000E6000000}"/>
    <cellStyle name="Normal 2 48" xfId="123" xr:uid="{00000000-0005-0000-0000-0000E7000000}"/>
    <cellStyle name="Normal 2 49" xfId="124" xr:uid="{00000000-0005-0000-0000-0000E8000000}"/>
    <cellStyle name="Normal 2 5" xfId="125" xr:uid="{00000000-0005-0000-0000-0000E9000000}"/>
    <cellStyle name="Normal 2 5 2" xfId="126" xr:uid="{00000000-0005-0000-0000-0000EA000000}"/>
    <cellStyle name="Normal 2 50" xfId="127" xr:uid="{00000000-0005-0000-0000-0000EB000000}"/>
    <cellStyle name="Normal 2 51" xfId="128" xr:uid="{00000000-0005-0000-0000-0000EC000000}"/>
    <cellStyle name="Normal 2 52" xfId="129" xr:uid="{00000000-0005-0000-0000-0000ED000000}"/>
    <cellStyle name="Normal 2 53" xfId="130" xr:uid="{00000000-0005-0000-0000-0000EE000000}"/>
    <cellStyle name="Normal 2 54" xfId="131" xr:uid="{00000000-0005-0000-0000-0000EF000000}"/>
    <cellStyle name="Normal 2 55" xfId="132" xr:uid="{00000000-0005-0000-0000-0000F0000000}"/>
    <cellStyle name="Normal 2 56" xfId="133" xr:uid="{00000000-0005-0000-0000-0000F1000000}"/>
    <cellStyle name="Normal 2 57" xfId="134" xr:uid="{00000000-0005-0000-0000-0000F2000000}"/>
    <cellStyle name="Normal 2 58" xfId="135" xr:uid="{00000000-0005-0000-0000-0000F3000000}"/>
    <cellStyle name="Normal 2 59" xfId="136" xr:uid="{00000000-0005-0000-0000-0000F4000000}"/>
    <cellStyle name="Normal 2 6" xfId="137" xr:uid="{00000000-0005-0000-0000-0000F5000000}"/>
    <cellStyle name="Normal 2 6 2" xfId="138" xr:uid="{00000000-0005-0000-0000-0000F6000000}"/>
    <cellStyle name="Normal 2 60" xfId="139" xr:uid="{00000000-0005-0000-0000-0000F7000000}"/>
    <cellStyle name="Normal 2 61" xfId="140" xr:uid="{00000000-0005-0000-0000-0000F8000000}"/>
    <cellStyle name="Normal 2 62" xfId="141" xr:uid="{00000000-0005-0000-0000-0000F9000000}"/>
    <cellStyle name="Normal 2 63" xfId="142" xr:uid="{00000000-0005-0000-0000-0000FA000000}"/>
    <cellStyle name="Normal 2 64" xfId="143" xr:uid="{00000000-0005-0000-0000-0000FB000000}"/>
    <cellStyle name="Normal 2 65" xfId="144" xr:uid="{00000000-0005-0000-0000-0000FC000000}"/>
    <cellStyle name="Normal 2 66" xfId="145" xr:uid="{00000000-0005-0000-0000-0000FD000000}"/>
    <cellStyle name="Normal 2 67" xfId="146" xr:uid="{00000000-0005-0000-0000-0000FE000000}"/>
    <cellStyle name="Normal 2 68" xfId="147" xr:uid="{00000000-0005-0000-0000-0000FF000000}"/>
    <cellStyle name="Normal 2 69" xfId="148" xr:uid="{00000000-0005-0000-0000-000000010000}"/>
    <cellStyle name="Normal 2 7" xfId="149" xr:uid="{00000000-0005-0000-0000-000001010000}"/>
    <cellStyle name="Normal 2 7 2" xfId="150" xr:uid="{00000000-0005-0000-0000-000002010000}"/>
    <cellStyle name="Normal 2 70" xfId="151" xr:uid="{00000000-0005-0000-0000-000003010000}"/>
    <cellStyle name="Normal 2 71" xfId="152" xr:uid="{00000000-0005-0000-0000-000004010000}"/>
    <cellStyle name="Normal 2 72" xfId="153" xr:uid="{00000000-0005-0000-0000-000005010000}"/>
    <cellStyle name="Normal 2 73" xfId="154" xr:uid="{00000000-0005-0000-0000-000006010000}"/>
    <cellStyle name="Normal 2 74" xfId="155" xr:uid="{00000000-0005-0000-0000-000007010000}"/>
    <cellStyle name="Normal 2 75" xfId="156" xr:uid="{00000000-0005-0000-0000-000008010000}"/>
    <cellStyle name="Normal 2 76" xfId="157" xr:uid="{00000000-0005-0000-0000-000009010000}"/>
    <cellStyle name="Normal 2 77" xfId="158" xr:uid="{00000000-0005-0000-0000-00000A010000}"/>
    <cellStyle name="Normal 2 78" xfId="159" xr:uid="{00000000-0005-0000-0000-00000B010000}"/>
    <cellStyle name="Normal 2 79" xfId="160" xr:uid="{00000000-0005-0000-0000-00000C010000}"/>
    <cellStyle name="Normal 2 8" xfId="161" xr:uid="{00000000-0005-0000-0000-00000D010000}"/>
    <cellStyle name="Normal 2 8 2" xfId="162" xr:uid="{00000000-0005-0000-0000-00000E010000}"/>
    <cellStyle name="Normal 2 80" xfId="163" xr:uid="{00000000-0005-0000-0000-00000F010000}"/>
    <cellStyle name="Normal 2 81" xfId="164" xr:uid="{00000000-0005-0000-0000-000010010000}"/>
    <cellStyle name="Normal 2 82" xfId="165" xr:uid="{00000000-0005-0000-0000-000011010000}"/>
    <cellStyle name="Normal 2 83" xfId="166" xr:uid="{00000000-0005-0000-0000-000012010000}"/>
    <cellStyle name="Normal 2 84" xfId="167" xr:uid="{00000000-0005-0000-0000-000013010000}"/>
    <cellStyle name="Normal 2 85" xfId="168" xr:uid="{00000000-0005-0000-0000-000014010000}"/>
    <cellStyle name="Normal 2 86" xfId="169" xr:uid="{00000000-0005-0000-0000-000015010000}"/>
    <cellStyle name="Normal 2 87" xfId="170" xr:uid="{00000000-0005-0000-0000-000016010000}"/>
    <cellStyle name="Normal 2 88" xfId="171" xr:uid="{00000000-0005-0000-0000-000017010000}"/>
    <cellStyle name="Normal 2 89" xfId="172" xr:uid="{00000000-0005-0000-0000-000018010000}"/>
    <cellStyle name="Normal 2 9" xfId="173" xr:uid="{00000000-0005-0000-0000-000019010000}"/>
    <cellStyle name="Normal 2 9 2" xfId="174" xr:uid="{00000000-0005-0000-0000-00001A010000}"/>
    <cellStyle name="Normal 2 90" xfId="175" xr:uid="{00000000-0005-0000-0000-00001B010000}"/>
    <cellStyle name="Normal 2 91" xfId="176" xr:uid="{00000000-0005-0000-0000-00001C010000}"/>
    <cellStyle name="Normal 2 92" xfId="177" xr:uid="{00000000-0005-0000-0000-00001D010000}"/>
    <cellStyle name="Normal 2 93" xfId="178" xr:uid="{00000000-0005-0000-0000-00001E010000}"/>
    <cellStyle name="Normal 2 94" xfId="179" xr:uid="{00000000-0005-0000-0000-00001F010000}"/>
    <cellStyle name="Normal 2 95" xfId="180" xr:uid="{00000000-0005-0000-0000-000020010000}"/>
    <cellStyle name="Normal 2 96" xfId="181" xr:uid="{00000000-0005-0000-0000-000021010000}"/>
    <cellStyle name="Normal 2 97" xfId="182" xr:uid="{00000000-0005-0000-0000-000022010000}"/>
    <cellStyle name="Normal 2 98" xfId="183" xr:uid="{00000000-0005-0000-0000-000023010000}"/>
    <cellStyle name="Normal 2 99" xfId="184" xr:uid="{00000000-0005-0000-0000-000024010000}"/>
    <cellStyle name="Normal 20" xfId="435" xr:uid="{00000000-0005-0000-0000-000025010000}"/>
    <cellStyle name="Normal 21" xfId="185" xr:uid="{00000000-0005-0000-0000-000026010000}"/>
    <cellStyle name="Normal 21 2" xfId="186" xr:uid="{00000000-0005-0000-0000-000027010000}"/>
    <cellStyle name="Normal 22" xfId="187" xr:uid="{00000000-0005-0000-0000-000028010000}"/>
    <cellStyle name="Normal 22 2" xfId="188" xr:uid="{00000000-0005-0000-0000-000029010000}"/>
    <cellStyle name="Normal 23" xfId="189" xr:uid="{00000000-0005-0000-0000-00002A010000}"/>
    <cellStyle name="Normal 23 2" xfId="190" xr:uid="{00000000-0005-0000-0000-00002B010000}"/>
    <cellStyle name="Normal 24" xfId="191" xr:uid="{00000000-0005-0000-0000-00002C010000}"/>
    <cellStyle name="Normal 24 2" xfId="192" xr:uid="{00000000-0005-0000-0000-00002D010000}"/>
    <cellStyle name="Normal 25" xfId="193" xr:uid="{00000000-0005-0000-0000-00002E010000}"/>
    <cellStyle name="Normal 25 2" xfId="194" xr:uid="{00000000-0005-0000-0000-00002F010000}"/>
    <cellStyle name="Normal 26" xfId="195" xr:uid="{00000000-0005-0000-0000-000030010000}"/>
    <cellStyle name="Normal 26 2" xfId="196" xr:uid="{00000000-0005-0000-0000-000031010000}"/>
    <cellStyle name="Normal 27" xfId="197" xr:uid="{00000000-0005-0000-0000-000032010000}"/>
    <cellStyle name="Normal 27 2" xfId="198" xr:uid="{00000000-0005-0000-0000-000033010000}"/>
    <cellStyle name="Normal 28" xfId="199" xr:uid="{00000000-0005-0000-0000-000034010000}"/>
    <cellStyle name="Normal 28 2" xfId="200" xr:uid="{00000000-0005-0000-0000-000035010000}"/>
    <cellStyle name="Normal 29" xfId="201" xr:uid="{00000000-0005-0000-0000-000036010000}"/>
    <cellStyle name="Normal 29 2" xfId="202" xr:uid="{00000000-0005-0000-0000-000037010000}"/>
    <cellStyle name="Normal 29 3" xfId="203" xr:uid="{00000000-0005-0000-0000-000038010000}"/>
    <cellStyle name="Normal 3" xfId="204" xr:uid="{00000000-0005-0000-0000-000039010000}"/>
    <cellStyle name="Normal 3 10" xfId="205" xr:uid="{00000000-0005-0000-0000-00003A010000}"/>
    <cellStyle name="Normal 3 11" xfId="206" xr:uid="{00000000-0005-0000-0000-00003B010000}"/>
    <cellStyle name="Normal 3 12" xfId="207" xr:uid="{00000000-0005-0000-0000-00003C010000}"/>
    <cellStyle name="Normal 3 13" xfId="208" xr:uid="{00000000-0005-0000-0000-00003D010000}"/>
    <cellStyle name="Normal 3 14" xfId="209" xr:uid="{00000000-0005-0000-0000-00003E010000}"/>
    <cellStyle name="Normal 3 15" xfId="210" xr:uid="{00000000-0005-0000-0000-00003F010000}"/>
    <cellStyle name="Normal 3 16" xfId="211" xr:uid="{00000000-0005-0000-0000-000040010000}"/>
    <cellStyle name="Normal 3 17" xfId="212" xr:uid="{00000000-0005-0000-0000-000041010000}"/>
    <cellStyle name="Normal 3 18" xfId="213" xr:uid="{00000000-0005-0000-0000-000042010000}"/>
    <cellStyle name="Normal 3 19" xfId="214" xr:uid="{00000000-0005-0000-0000-000043010000}"/>
    <cellStyle name="Normal 3 2" xfId="215" xr:uid="{00000000-0005-0000-0000-000044010000}"/>
    <cellStyle name="Normal 3 20" xfId="216" xr:uid="{00000000-0005-0000-0000-000045010000}"/>
    <cellStyle name="Normal 3 21" xfId="217" xr:uid="{00000000-0005-0000-0000-000046010000}"/>
    <cellStyle name="Normal 3 22" xfId="218" xr:uid="{00000000-0005-0000-0000-000047010000}"/>
    <cellStyle name="Normal 3 23" xfId="219" xr:uid="{00000000-0005-0000-0000-000048010000}"/>
    <cellStyle name="Normal 3 24" xfId="220" xr:uid="{00000000-0005-0000-0000-000049010000}"/>
    <cellStyle name="Normal 3 25" xfId="221" xr:uid="{00000000-0005-0000-0000-00004A010000}"/>
    <cellStyle name="Normal 3 26" xfId="222" xr:uid="{00000000-0005-0000-0000-00004B010000}"/>
    <cellStyle name="Normal 3 27" xfId="223" xr:uid="{00000000-0005-0000-0000-00004C010000}"/>
    <cellStyle name="Normal 3 28" xfId="224" xr:uid="{00000000-0005-0000-0000-00004D010000}"/>
    <cellStyle name="Normal 3 3" xfId="225" xr:uid="{00000000-0005-0000-0000-00004E010000}"/>
    <cellStyle name="Normal 3 4" xfId="226" xr:uid="{00000000-0005-0000-0000-00004F010000}"/>
    <cellStyle name="Normal 3 5" xfId="227" xr:uid="{00000000-0005-0000-0000-000050010000}"/>
    <cellStyle name="Normal 3 6" xfId="228" xr:uid="{00000000-0005-0000-0000-000051010000}"/>
    <cellStyle name="Normal 3 7" xfId="229" xr:uid="{00000000-0005-0000-0000-000052010000}"/>
    <cellStyle name="Normal 3 8" xfId="230" xr:uid="{00000000-0005-0000-0000-000053010000}"/>
    <cellStyle name="Normal 3 9" xfId="231" xr:uid="{00000000-0005-0000-0000-000054010000}"/>
    <cellStyle name="Normal 30" xfId="232" xr:uid="{00000000-0005-0000-0000-000055010000}"/>
    <cellStyle name="Normal 30 2" xfId="371" xr:uid="{00000000-0005-0000-0000-000056010000}"/>
    <cellStyle name="Normal 30 2 2" xfId="413" xr:uid="{00000000-0005-0000-0000-000057010000}"/>
    <cellStyle name="Normal 30 2 2 2" xfId="497" xr:uid="{00000000-0005-0000-0000-000058010000}"/>
    <cellStyle name="Normal 30 2 3" xfId="458" xr:uid="{00000000-0005-0000-0000-000059010000}"/>
    <cellStyle name="Normal 30 3" xfId="392" xr:uid="{00000000-0005-0000-0000-00005A010000}"/>
    <cellStyle name="Normal 30 3 2" xfId="477" xr:uid="{00000000-0005-0000-0000-00005B010000}"/>
    <cellStyle name="Normal 30 4" xfId="438" xr:uid="{00000000-0005-0000-0000-00005C010000}"/>
    <cellStyle name="Normal 31" xfId="233" xr:uid="{00000000-0005-0000-0000-00005D010000}"/>
    <cellStyle name="Normal 31 2" xfId="372" xr:uid="{00000000-0005-0000-0000-00005E010000}"/>
    <cellStyle name="Normal 31 2 2" xfId="414" xr:uid="{00000000-0005-0000-0000-00005F010000}"/>
    <cellStyle name="Normal 31 2 2 2" xfId="498" xr:uid="{00000000-0005-0000-0000-000060010000}"/>
    <cellStyle name="Normal 31 2 3" xfId="459" xr:uid="{00000000-0005-0000-0000-000061010000}"/>
    <cellStyle name="Normal 31 3" xfId="393" xr:uid="{00000000-0005-0000-0000-000062010000}"/>
    <cellStyle name="Normal 31 3 2" xfId="478" xr:uid="{00000000-0005-0000-0000-000063010000}"/>
    <cellStyle name="Normal 31 4" xfId="439" xr:uid="{00000000-0005-0000-0000-000064010000}"/>
    <cellStyle name="Normal 32" xfId="234" xr:uid="{00000000-0005-0000-0000-000065010000}"/>
    <cellStyle name="Normal 33" xfId="235" xr:uid="{00000000-0005-0000-0000-000066010000}"/>
    <cellStyle name="Normal 34" xfId="236" xr:uid="{00000000-0005-0000-0000-000067010000}"/>
    <cellStyle name="Normal 34 2" xfId="237" xr:uid="{00000000-0005-0000-0000-000068010000}"/>
    <cellStyle name="Normal 35" xfId="238" xr:uid="{00000000-0005-0000-0000-000069010000}"/>
    <cellStyle name="Normal 35 2" xfId="239" xr:uid="{00000000-0005-0000-0000-00006A010000}"/>
    <cellStyle name="Normal 36" xfId="240" xr:uid="{00000000-0005-0000-0000-00006B010000}"/>
    <cellStyle name="Normal 36 2" xfId="241" xr:uid="{00000000-0005-0000-0000-00006C010000}"/>
    <cellStyle name="Normal 37" xfId="242" xr:uid="{00000000-0005-0000-0000-00006D010000}"/>
    <cellStyle name="Normal 37 2" xfId="243" xr:uid="{00000000-0005-0000-0000-00006E010000}"/>
    <cellStyle name="Normal 38" xfId="244" xr:uid="{00000000-0005-0000-0000-00006F010000}"/>
    <cellStyle name="Normal 38 2" xfId="245" xr:uid="{00000000-0005-0000-0000-000070010000}"/>
    <cellStyle name="Normal 39" xfId="246" xr:uid="{00000000-0005-0000-0000-000071010000}"/>
    <cellStyle name="Normal 39 2" xfId="247" xr:uid="{00000000-0005-0000-0000-000072010000}"/>
    <cellStyle name="Normal 4" xfId="248" xr:uid="{00000000-0005-0000-0000-000073010000}"/>
    <cellStyle name="Normal 4 2" xfId="249" xr:uid="{00000000-0005-0000-0000-000074010000}"/>
    <cellStyle name="Normal 4 3" xfId="250" xr:uid="{00000000-0005-0000-0000-000075010000}"/>
    <cellStyle name="Normal 4 4" xfId="251" xr:uid="{00000000-0005-0000-0000-000076010000}"/>
    <cellStyle name="Normal 40" xfId="252" xr:uid="{00000000-0005-0000-0000-000077010000}"/>
    <cellStyle name="Normal 40 2" xfId="253" xr:uid="{00000000-0005-0000-0000-000078010000}"/>
    <cellStyle name="Normal 41" xfId="254" xr:uid="{00000000-0005-0000-0000-000079010000}"/>
    <cellStyle name="Normal 41 2" xfId="255" xr:uid="{00000000-0005-0000-0000-00007A010000}"/>
    <cellStyle name="Normal 42" xfId="256" xr:uid="{00000000-0005-0000-0000-00007B010000}"/>
    <cellStyle name="Normal 42 2" xfId="257" xr:uid="{00000000-0005-0000-0000-00007C010000}"/>
    <cellStyle name="Normal 43" xfId="258" xr:uid="{00000000-0005-0000-0000-00007D010000}"/>
    <cellStyle name="Normal 43 2" xfId="259" xr:uid="{00000000-0005-0000-0000-00007E010000}"/>
    <cellStyle name="Normal 44" xfId="260" xr:uid="{00000000-0005-0000-0000-00007F010000}"/>
    <cellStyle name="Normal 44 2" xfId="261" xr:uid="{00000000-0005-0000-0000-000080010000}"/>
    <cellStyle name="Normal 45" xfId="262" xr:uid="{00000000-0005-0000-0000-000081010000}"/>
    <cellStyle name="Normal 45 2" xfId="263" xr:uid="{00000000-0005-0000-0000-000082010000}"/>
    <cellStyle name="Normal 46" xfId="264" xr:uid="{00000000-0005-0000-0000-000083010000}"/>
    <cellStyle name="Normal 46 2" xfId="265" xr:uid="{00000000-0005-0000-0000-000084010000}"/>
    <cellStyle name="Normal 47" xfId="266" xr:uid="{00000000-0005-0000-0000-000085010000}"/>
    <cellStyle name="Normal 47 2" xfId="267" xr:uid="{00000000-0005-0000-0000-000086010000}"/>
    <cellStyle name="Normal 48" xfId="268" xr:uid="{00000000-0005-0000-0000-000087010000}"/>
    <cellStyle name="Normal 48 2" xfId="269" xr:uid="{00000000-0005-0000-0000-000088010000}"/>
    <cellStyle name="Normal 49" xfId="270" xr:uid="{00000000-0005-0000-0000-000089010000}"/>
    <cellStyle name="Normal 49 2" xfId="271" xr:uid="{00000000-0005-0000-0000-00008A010000}"/>
    <cellStyle name="Normal 5" xfId="355" xr:uid="{00000000-0005-0000-0000-00008B010000}"/>
    <cellStyle name="Normal 5 2" xfId="272" xr:uid="{00000000-0005-0000-0000-00008C010000}"/>
    <cellStyle name="Normal 5 2 2" xfId="373" xr:uid="{00000000-0005-0000-0000-00008D010000}"/>
    <cellStyle name="Normal 5 2 2 2" xfId="415" xr:uid="{00000000-0005-0000-0000-00008E010000}"/>
    <cellStyle name="Normal 5 2 2 2 2" xfId="499" xr:uid="{00000000-0005-0000-0000-00008F010000}"/>
    <cellStyle name="Normal 5 2 2 3" xfId="460" xr:uid="{00000000-0005-0000-0000-000090010000}"/>
    <cellStyle name="Normal 5 2 3" xfId="394" xr:uid="{00000000-0005-0000-0000-000091010000}"/>
    <cellStyle name="Normal 5 2 3 2" xfId="479" xr:uid="{00000000-0005-0000-0000-000092010000}"/>
    <cellStyle name="Normal 5 2 4" xfId="440" xr:uid="{00000000-0005-0000-0000-000093010000}"/>
    <cellStyle name="Normal 5 3" xfId="398" xr:uid="{00000000-0005-0000-0000-000094010000}"/>
    <cellStyle name="Normal 5 3 2" xfId="482" xr:uid="{00000000-0005-0000-0000-000095010000}"/>
    <cellStyle name="Normal 5 4" xfId="443" xr:uid="{00000000-0005-0000-0000-000096010000}"/>
    <cellStyle name="Normal 50" xfId="273" xr:uid="{00000000-0005-0000-0000-000097010000}"/>
    <cellStyle name="Normal 50 2" xfId="274" xr:uid="{00000000-0005-0000-0000-000098010000}"/>
    <cellStyle name="Normal 51" xfId="275" xr:uid="{00000000-0005-0000-0000-000099010000}"/>
    <cellStyle name="Normal 51 2" xfId="276" xr:uid="{00000000-0005-0000-0000-00009A010000}"/>
    <cellStyle name="Normal 52" xfId="277" xr:uid="{00000000-0005-0000-0000-00009B010000}"/>
    <cellStyle name="Normal 52 2" xfId="278" xr:uid="{00000000-0005-0000-0000-00009C010000}"/>
    <cellStyle name="Normal 53" xfId="279" xr:uid="{00000000-0005-0000-0000-00009D010000}"/>
    <cellStyle name="Normal 53 2" xfId="280" xr:uid="{00000000-0005-0000-0000-00009E010000}"/>
    <cellStyle name="Normal 54" xfId="281" xr:uid="{00000000-0005-0000-0000-00009F010000}"/>
    <cellStyle name="Normal 54 2" xfId="282" xr:uid="{00000000-0005-0000-0000-0000A0010000}"/>
    <cellStyle name="Normal 55" xfId="283" xr:uid="{00000000-0005-0000-0000-0000A1010000}"/>
    <cellStyle name="Normal 55 2" xfId="284" xr:uid="{00000000-0005-0000-0000-0000A2010000}"/>
    <cellStyle name="Normal 56" xfId="285" xr:uid="{00000000-0005-0000-0000-0000A3010000}"/>
    <cellStyle name="Normal 56 2" xfId="286" xr:uid="{00000000-0005-0000-0000-0000A4010000}"/>
    <cellStyle name="Normal 57" xfId="287" xr:uid="{00000000-0005-0000-0000-0000A5010000}"/>
    <cellStyle name="Normal 57 2" xfId="288" xr:uid="{00000000-0005-0000-0000-0000A6010000}"/>
    <cellStyle name="Normal 58" xfId="289" xr:uid="{00000000-0005-0000-0000-0000A7010000}"/>
    <cellStyle name="Normal 58 2" xfId="290" xr:uid="{00000000-0005-0000-0000-0000A8010000}"/>
    <cellStyle name="Normal 59" xfId="291" xr:uid="{00000000-0005-0000-0000-0000A9010000}"/>
    <cellStyle name="Normal 59 2" xfId="292" xr:uid="{00000000-0005-0000-0000-0000AA010000}"/>
    <cellStyle name="Normal 6" xfId="376" xr:uid="{00000000-0005-0000-0000-0000AB010000}"/>
    <cellStyle name="Normal 6 2" xfId="293" xr:uid="{00000000-0005-0000-0000-0000AC010000}"/>
    <cellStyle name="Normal 6 3" xfId="462" xr:uid="{00000000-0005-0000-0000-0000AD010000}"/>
    <cellStyle name="Normal 60" xfId="294" xr:uid="{00000000-0005-0000-0000-0000AE010000}"/>
    <cellStyle name="Normal 60 2" xfId="295" xr:uid="{00000000-0005-0000-0000-0000AF010000}"/>
    <cellStyle name="Normal 61" xfId="296" xr:uid="{00000000-0005-0000-0000-0000B0010000}"/>
    <cellStyle name="Normal 61 2" xfId="297" xr:uid="{00000000-0005-0000-0000-0000B1010000}"/>
    <cellStyle name="Normal 62" xfId="298" xr:uid="{00000000-0005-0000-0000-0000B2010000}"/>
    <cellStyle name="Normal 62 2" xfId="299" xr:uid="{00000000-0005-0000-0000-0000B3010000}"/>
    <cellStyle name="Normal 63" xfId="300" xr:uid="{00000000-0005-0000-0000-0000B4010000}"/>
    <cellStyle name="Normal 63 2" xfId="301" xr:uid="{00000000-0005-0000-0000-0000B5010000}"/>
    <cellStyle name="Normal 64" xfId="302" xr:uid="{00000000-0005-0000-0000-0000B6010000}"/>
    <cellStyle name="Normal 64 2" xfId="303" xr:uid="{00000000-0005-0000-0000-0000B7010000}"/>
    <cellStyle name="Normal 65" xfId="304" xr:uid="{00000000-0005-0000-0000-0000B8010000}"/>
    <cellStyle name="Normal 65 2" xfId="305" xr:uid="{00000000-0005-0000-0000-0000B9010000}"/>
    <cellStyle name="Normal 66" xfId="306" xr:uid="{00000000-0005-0000-0000-0000BA010000}"/>
    <cellStyle name="Normal 66 2" xfId="307" xr:uid="{00000000-0005-0000-0000-0000BB010000}"/>
    <cellStyle name="Normal 67" xfId="308" xr:uid="{00000000-0005-0000-0000-0000BC010000}"/>
    <cellStyle name="Normal 67 2" xfId="309" xr:uid="{00000000-0005-0000-0000-0000BD010000}"/>
    <cellStyle name="Normal 68" xfId="310" xr:uid="{00000000-0005-0000-0000-0000BE010000}"/>
    <cellStyle name="Normal 68 2" xfId="311" xr:uid="{00000000-0005-0000-0000-0000BF010000}"/>
    <cellStyle name="Normal 69" xfId="312" xr:uid="{00000000-0005-0000-0000-0000C0010000}"/>
    <cellStyle name="Normal 69 2" xfId="313" xr:uid="{00000000-0005-0000-0000-0000C1010000}"/>
    <cellStyle name="Normal 7" xfId="314" xr:uid="{00000000-0005-0000-0000-0000C2010000}"/>
    <cellStyle name="Normal 7 2" xfId="315" xr:uid="{00000000-0005-0000-0000-0000C3010000}"/>
    <cellStyle name="Normal 70" xfId="316" xr:uid="{00000000-0005-0000-0000-0000C4010000}"/>
    <cellStyle name="Normal 70 2" xfId="317" xr:uid="{00000000-0005-0000-0000-0000C5010000}"/>
    <cellStyle name="Normal 71" xfId="318" xr:uid="{00000000-0005-0000-0000-0000C6010000}"/>
    <cellStyle name="Normal 71 2" xfId="319" xr:uid="{00000000-0005-0000-0000-0000C7010000}"/>
    <cellStyle name="Normal 72" xfId="320" xr:uid="{00000000-0005-0000-0000-0000C8010000}"/>
    <cellStyle name="Normal 72 2" xfId="321" xr:uid="{00000000-0005-0000-0000-0000C9010000}"/>
    <cellStyle name="Normal 73" xfId="322" xr:uid="{00000000-0005-0000-0000-0000CA010000}"/>
    <cellStyle name="Normal 73 2" xfId="323" xr:uid="{00000000-0005-0000-0000-0000CB010000}"/>
    <cellStyle name="Normal 74" xfId="324" xr:uid="{00000000-0005-0000-0000-0000CC010000}"/>
    <cellStyle name="Normal 74 2" xfId="325" xr:uid="{00000000-0005-0000-0000-0000CD010000}"/>
    <cellStyle name="Normal 75" xfId="326" xr:uid="{00000000-0005-0000-0000-0000CE010000}"/>
    <cellStyle name="Normal 75 2" xfId="327" xr:uid="{00000000-0005-0000-0000-0000CF010000}"/>
    <cellStyle name="Normal 76" xfId="328" xr:uid="{00000000-0005-0000-0000-0000D0010000}"/>
    <cellStyle name="Normal 76 2" xfId="329" xr:uid="{00000000-0005-0000-0000-0000D1010000}"/>
    <cellStyle name="Normal 77" xfId="330" xr:uid="{00000000-0005-0000-0000-0000D2010000}"/>
    <cellStyle name="Normal 77 2" xfId="331" xr:uid="{00000000-0005-0000-0000-0000D3010000}"/>
    <cellStyle name="Normal 78" xfId="332" xr:uid="{00000000-0005-0000-0000-0000D4010000}"/>
    <cellStyle name="Normal 78 2" xfId="333" xr:uid="{00000000-0005-0000-0000-0000D5010000}"/>
    <cellStyle name="Normal 79" xfId="334" xr:uid="{00000000-0005-0000-0000-0000D6010000}"/>
    <cellStyle name="Normal 79 2" xfId="335" xr:uid="{00000000-0005-0000-0000-0000D7010000}"/>
    <cellStyle name="Normal 8" xfId="336" xr:uid="{00000000-0005-0000-0000-0000D8010000}"/>
    <cellStyle name="Normal 8 2" xfId="337" xr:uid="{00000000-0005-0000-0000-0000D9010000}"/>
    <cellStyle name="Normal 80" xfId="338" xr:uid="{00000000-0005-0000-0000-0000DA010000}"/>
    <cellStyle name="Normal 80 2" xfId="339" xr:uid="{00000000-0005-0000-0000-0000DB010000}"/>
    <cellStyle name="Normal 81" xfId="340" xr:uid="{00000000-0005-0000-0000-0000DC010000}"/>
    <cellStyle name="Normal 81 2" xfId="341" xr:uid="{00000000-0005-0000-0000-0000DD010000}"/>
    <cellStyle name="Normal 82" xfId="342" xr:uid="{00000000-0005-0000-0000-0000DE010000}"/>
    <cellStyle name="Normal 82 2" xfId="343" xr:uid="{00000000-0005-0000-0000-0000DF010000}"/>
    <cellStyle name="Normal 83" xfId="344" xr:uid="{00000000-0005-0000-0000-0000E0010000}"/>
    <cellStyle name="Normal 83 2" xfId="345" xr:uid="{00000000-0005-0000-0000-0000E1010000}"/>
    <cellStyle name="Normal 84" xfId="346" xr:uid="{00000000-0005-0000-0000-0000E2010000}"/>
    <cellStyle name="Normal 84 2" xfId="347" xr:uid="{00000000-0005-0000-0000-0000E3010000}"/>
    <cellStyle name="Normal 9" xfId="348" xr:uid="{00000000-0005-0000-0000-0000E4010000}"/>
    <cellStyle name="Normal 9 2" xfId="349" xr:uid="{00000000-0005-0000-0000-0000E5010000}"/>
    <cellStyle name="Note 2" xfId="350" xr:uid="{00000000-0005-0000-0000-0000E6010000}"/>
    <cellStyle name="Note 2 2" xfId="374" xr:uid="{00000000-0005-0000-0000-0000E7010000}"/>
    <cellStyle name="Note 2 2 2" xfId="416" xr:uid="{00000000-0005-0000-0000-0000E8010000}"/>
    <cellStyle name="Note 2 2 2 2" xfId="500" xr:uid="{00000000-0005-0000-0000-0000E9010000}"/>
    <cellStyle name="Note 2 2 3" xfId="461" xr:uid="{00000000-0005-0000-0000-0000EA010000}"/>
    <cellStyle name="Note 2 3" xfId="396" xr:uid="{00000000-0005-0000-0000-0000EB010000}"/>
    <cellStyle name="Note 2 3 2" xfId="481" xr:uid="{00000000-0005-0000-0000-0000EC010000}"/>
    <cellStyle name="Note 2 4" xfId="441" xr:uid="{00000000-0005-0000-0000-0000ED010000}"/>
    <cellStyle name="Note 3" xfId="421" xr:uid="{00000000-0005-0000-0000-0000EE010000}"/>
    <cellStyle name="Output" xfId="351" builtinId="21" customBuiltin="1"/>
    <cellStyle name="Title" xfId="352" builtinId="15" customBuiltin="1"/>
    <cellStyle name="Title 2" xfId="375" xr:uid="{00000000-0005-0000-0000-0000F1010000}"/>
    <cellStyle name="Title 3" xfId="397" xr:uid="{00000000-0005-0000-0000-0000F2010000}"/>
    <cellStyle name="Title 4" xfId="420" xr:uid="{00000000-0005-0000-0000-0000F3010000}"/>
    <cellStyle name="Title 5" xfId="442" xr:uid="{00000000-0005-0000-0000-0000F4010000}"/>
    <cellStyle name="Total" xfId="353" builtinId="25" customBuiltin="1"/>
    <cellStyle name="Warning Text" xfId="354" builtinId="11" customBuiltin="1"/>
  </cellStyles>
  <dxfs count="104">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auto="1"/>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indexed="8"/>
        <name val="Century Gothic"/>
        <scheme val="none"/>
      </font>
    </dxf>
    <dxf>
      <font>
        <b val="0"/>
        <strike val="0"/>
        <outline val="0"/>
        <shadow val="0"/>
        <u val="none"/>
        <vertAlign val="baseline"/>
        <sz val="10"/>
        <color auto="1"/>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1" indent="0" justifyLastLine="0" shrinkToFit="0" readingOrder="0"/>
    </dxf>
    <dxf>
      <font>
        <b val="0"/>
        <strike val="0"/>
        <outline val="0"/>
        <shadow val="0"/>
        <u val="none"/>
        <vertAlign val="baseline"/>
        <sz val="10"/>
        <color indexed="8"/>
        <name val="Century Gothic"/>
        <scheme val="none"/>
      </font>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val="0"/>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dxf>
    <dxf>
      <font>
        <strike val="0"/>
        <outline val="0"/>
        <shadow val="0"/>
        <u val="none"/>
        <vertAlign val="baseline"/>
        <sz val="10"/>
        <name val="Century Gothic"/>
        <scheme val="none"/>
      </font>
    </dxf>
    <dxf>
      <font>
        <b val="0"/>
        <strike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family val="2"/>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b/>
        <i/>
        <strike val="0"/>
        <condense val="0"/>
        <extend val="0"/>
        <outline val="0"/>
        <shadow val="0"/>
        <u val="none"/>
        <vertAlign val="baseline"/>
        <sz val="10"/>
        <color theme="1"/>
        <name val="Century Gothic"/>
        <family val="2"/>
        <scheme val="none"/>
      </font>
      <alignment horizontal="right" vertical="center" textRotation="0" wrapText="1"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b val="0"/>
        <strike val="0"/>
        <outline val="0"/>
        <shadow val="0"/>
        <u val="none"/>
        <vertAlign val="baseline"/>
        <sz val="10"/>
        <color theme="0"/>
        <name val="Copperplate Gothic Light"/>
        <scheme val="none"/>
      </font>
      <alignment horizontal="center" vertical="center" textRotation="0" indent="0" justifyLastLine="0" shrinkToFit="0" readingOrder="0"/>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theme="1"/>
        <name val="Century Gothic"/>
        <scheme val="none"/>
      </font>
      <alignment horizontal="center" vertical="top" textRotation="0" wrapText="1" indent="0" justifyLastLine="0" shrinkToFit="0" readingOrder="0"/>
    </dxf>
    <dxf>
      <font>
        <strike val="0"/>
        <outline val="0"/>
        <shadow val="0"/>
        <u val="none"/>
        <vertAlign val="baseline"/>
        <sz val="10"/>
        <name val="Century Gothic"/>
        <scheme val="none"/>
      </font>
    </dxf>
    <dxf>
      <font>
        <b val="0"/>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family val="2"/>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center" textRotation="0" wrapText="0" indent="0" justifyLastLine="0" shrinkToFit="0" readingOrder="0"/>
    </dxf>
    <dxf>
      <font>
        <b/>
        <i val="0"/>
        <strike val="0"/>
        <condense val="0"/>
        <extend val="0"/>
        <outline val="0"/>
        <shadow val="0"/>
        <u val="none"/>
        <vertAlign val="baseline"/>
        <sz val="10"/>
        <color indexed="8"/>
        <name val="Century Gothic"/>
        <family val="2"/>
        <scheme val="none"/>
      </font>
      <alignment horizontal="left" vertical="center" textRotation="0" wrapText="0" indent="0" justifyLastLine="0" shrinkToFit="0" readingOrder="0"/>
    </dxf>
    <dxf>
      <font>
        <strike val="0"/>
        <outline val="0"/>
        <shadow val="0"/>
        <u val="none"/>
        <vertAlign val="baseline"/>
        <sz val="10"/>
        <name val="Century Gothic"/>
        <family val="2"/>
        <scheme val="none"/>
      </font>
    </dxf>
    <dxf>
      <font>
        <b val="0"/>
        <strike val="0"/>
        <outline val="0"/>
        <shadow val="0"/>
        <u val="none"/>
        <vertAlign val="baseline"/>
        <sz val="10"/>
        <color theme="0"/>
        <name val="Copperplate Gothic Light"/>
        <scheme val="none"/>
      </font>
      <alignment horizontal="center" vertical="center" textRotation="0" wrapText="0"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476250</xdr:colOff>
      <xdr:row>7</xdr:row>
      <xdr:rowOff>133350</xdr:rowOff>
    </xdr:to>
    <xdr:pic>
      <xdr:nvPicPr>
        <xdr:cNvPr id="4" name="Picture 2" descr="FinCEN Header" title="FinCEN Header">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28</xdr:row>
      <xdr:rowOff>114300</xdr:rowOff>
    </xdr:from>
    <xdr:to>
      <xdr:col>10</xdr:col>
      <xdr:colOff>466724</xdr:colOff>
      <xdr:row>34</xdr:row>
      <xdr:rowOff>123825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5676900"/>
          <a:ext cx="8639174" cy="962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400050</xdr:colOff>
      <xdr:row>7</xdr:row>
      <xdr:rowOff>133350</xdr:rowOff>
    </xdr:to>
    <xdr:pic>
      <xdr:nvPicPr>
        <xdr:cNvPr id="4" name="Picture 2" descr="FinCEN Header" title="FinCEN Header">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83343</xdr:rowOff>
    </xdr:from>
    <xdr:to>
      <xdr:col>11</xdr:col>
      <xdr:colOff>209550</xdr:colOff>
      <xdr:row>79</xdr:row>
      <xdr:rowOff>154781</xdr:rowOff>
    </xdr:to>
    <xdr:sp macro="" textlink="">
      <xdr:nvSpPr>
        <xdr:cNvPr id="2" name="TextBox 1">
          <a:extLst>
            <a:ext uri="{FF2B5EF4-FFF2-40B4-BE49-F238E27FC236}">
              <a16:creationId xmlns:a16="http://schemas.microsoft.com/office/drawing/2014/main" id="{D2728F88-A35C-F64B-30D0-2621C4921710}"/>
            </a:ext>
          </a:extLst>
        </xdr:cNvPr>
        <xdr:cNvSpPr txBox="1"/>
      </xdr:nvSpPr>
      <xdr:spPr>
        <a:xfrm>
          <a:off x="0" y="15142368"/>
          <a:ext cx="10801350" cy="8905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1346200</xdr:colOff>
      <xdr:row>7</xdr:row>
      <xdr:rowOff>133350</xdr:rowOff>
    </xdr:to>
    <xdr:pic>
      <xdr:nvPicPr>
        <xdr:cNvPr id="5" name="Picture 2" descr="FinCEN Header" title="FinCEN Header">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11339</xdr:colOff>
      <xdr:row>44</xdr:row>
      <xdr:rowOff>79375</xdr:rowOff>
    </xdr:from>
    <xdr:to>
      <xdr:col>8</xdr:col>
      <xdr:colOff>1038225</xdr:colOff>
      <xdr:row>46</xdr:row>
      <xdr:rowOff>147410</xdr:rowOff>
    </xdr:to>
    <xdr:sp macro="" textlink="">
      <xdr:nvSpPr>
        <xdr:cNvPr id="2" name="TextBox 1">
          <a:extLst>
            <a:ext uri="{FF2B5EF4-FFF2-40B4-BE49-F238E27FC236}">
              <a16:creationId xmlns:a16="http://schemas.microsoft.com/office/drawing/2014/main" id="{F583EB20-3874-F88E-B24C-05225783DD57}"/>
            </a:ext>
          </a:extLst>
        </xdr:cNvPr>
        <xdr:cNvSpPr txBox="1"/>
      </xdr:nvSpPr>
      <xdr:spPr>
        <a:xfrm>
          <a:off x="11339" y="8404225"/>
          <a:ext cx="9904186" cy="3918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962025</xdr:colOff>
      <xdr:row>8</xdr:row>
      <xdr:rowOff>66675</xdr:rowOff>
    </xdr:to>
    <xdr:pic>
      <xdr:nvPicPr>
        <xdr:cNvPr id="4" name="Picture 2" descr="FinCEN Header" title="FinCEN Header">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111</xdr:row>
      <xdr:rowOff>89858</xdr:rowOff>
    </xdr:from>
    <xdr:to>
      <xdr:col>3</xdr:col>
      <xdr:colOff>1072731</xdr:colOff>
      <xdr:row>119</xdr:row>
      <xdr:rowOff>53735</xdr:rowOff>
    </xdr:to>
    <xdr:sp macro="" textlink="">
      <xdr:nvSpPr>
        <xdr:cNvPr id="2" name="TextBox 1">
          <a:extLst>
            <a:ext uri="{FF2B5EF4-FFF2-40B4-BE49-F238E27FC236}">
              <a16:creationId xmlns:a16="http://schemas.microsoft.com/office/drawing/2014/main" id="{997E7C1D-90C8-4855-865A-1939EA2D7C3B}"/>
            </a:ext>
          </a:extLst>
        </xdr:cNvPr>
        <xdr:cNvSpPr txBox="1"/>
      </xdr:nvSpPr>
      <xdr:spPr>
        <a:xfrm>
          <a:off x="0" y="22671297"/>
          <a:ext cx="8315325"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a:p>
          <a:endParaRPr lang="en-US" sz="800">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409575</xdr:colOff>
      <xdr:row>7</xdr:row>
      <xdr:rowOff>66675</xdr:rowOff>
    </xdr:to>
    <xdr:pic>
      <xdr:nvPicPr>
        <xdr:cNvPr id="4" name="Picture 2" descr="FinCEN Header" title="FinCEN Header">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123</xdr:row>
      <xdr:rowOff>114300</xdr:rowOff>
    </xdr:from>
    <xdr:to>
      <xdr:col>11</xdr:col>
      <xdr:colOff>19050</xdr:colOff>
      <xdr:row>132</xdr:row>
      <xdr:rowOff>114300</xdr:rowOff>
    </xdr:to>
    <xdr:sp macro="" textlink="">
      <xdr:nvSpPr>
        <xdr:cNvPr id="2" name="TextBox 1">
          <a:extLst>
            <a:ext uri="{FF2B5EF4-FFF2-40B4-BE49-F238E27FC236}">
              <a16:creationId xmlns:a16="http://schemas.microsoft.com/office/drawing/2014/main" id="{2AA329E6-5493-4B99-8B24-6EC8AE1149E5}"/>
            </a:ext>
          </a:extLst>
        </xdr:cNvPr>
        <xdr:cNvSpPr txBox="1"/>
      </xdr:nvSpPr>
      <xdr:spPr>
        <a:xfrm>
          <a:off x="0" y="24050625"/>
          <a:ext cx="11982450"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57152</xdr:colOff>
      <xdr:row>126</xdr:row>
      <xdr:rowOff>104773</xdr:rowOff>
    </xdr:from>
    <xdr:to>
      <xdr:col>0</xdr:col>
      <xdr:colOff>298452</xdr:colOff>
      <xdr:row>127</xdr:row>
      <xdr:rowOff>114299</xdr:rowOff>
    </xdr:to>
    <xdr:pic>
      <xdr:nvPicPr>
        <xdr:cNvPr id="3" name="Picture 2" descr="New Category Footnote Symbol" title="New Category Footnote Symbol">
          <a:extLst>
            <a:ext uri="{FF2B5EF4-FFF2-40B4-BE49-F238E27FC236}">
              <a16:creationId xmlns:a16="http://schemas.microsoft.com/office/drawing/2014/main" id="{9FBB4ED5-071F-4906-B01B-7096646E87D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4574498"/>
          <a:ext cx="24130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57152</xdr:colOff>
          <xdr:row>128</xdr:row>
          <xdr:rowOff>9523</xdr:rowOff>
        </xdr:from>
        <xdr:to>
          <xdr:col>0</xdr:col>
          <xdr:colOff>209552</xdr:colOff>
          <xdr:row>129</xdr:row>
          <xdr:rowOff>19048</xdr:rowOff>
        </xdr:to>
        <xdr:pic>
          <xdr:nvPicPr>
            <xdr:cNvPr id="5" name="Picture 4" descr="New Header Footnote Symbol&#10;" title="New Header Footnote Symbol">
              <a:extLst>
                <a:ext uri="{FF2B5EF4-FFF2-40B4-BE49-F238E27FC236}">
                  <a16:creationId xmlns:a16="http://schemas.microsoft.com/office/drawing/2014/main" id="{8F3BDC36-FBC5-42E9-B09B-5ECC71D4A70B}"/>
                </a:ext>
              </a:extLst>
            </xdr:cNvPr>
            <xdr:cNvPicPr>
              <a:picLocks noChangeAspect="1" noChangeArrowheads="1"/>
              <a:extLst>
                <a:ext uri="{84589F7E-364E-4C9E-8A38-B11213B215E9}">
                  <a14:cameraTool cellRange="#REF!" spid="_x0000_s5241"/>
                </a:ext>
              </a:extLst>
            </xdr:cNvPicPr>
          </xdr:nvPicPr>
          <xdr:blipFill rotWithShape="1">
            <a:blip xmlns:r="http://schemas.openxmlformats.org/officeDocument/2006/relationships" r:embed="rId3"/>
            <a:srcRect t="-1" r="78082" b="-5555"/>
            <a:stretch>
              <a:fillRect/>
            </a:stretch>
          </xdr:blipFill>
          <xdr:spPr bwMode="auto">
            <a:xfrm>
              <a:off x="57152" y="24822148"/>
              <a:ext cx="152400" cy="1809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7</xdr:row>
      <xdr:rowOff>133350</xdr:rowOff>
    </xdr:to>
    <xdr:pic>
      <xdr:nvPicPr>
        <xdr:cNvPr id="4" name="Picture 2" descr="FinCEN Header" title="FinCEN Header">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11339</xdr:colOff>
      <xdr:row>23</xdr:row>
      <xdr:rowOff>79377</xdr:rowOff>
    </xdr:from>
    <xdr:to>
      <xdr:col>10</xdr:col>
      <xdr:colOff>704850</xdr:colOff>
      <xdr:row>26</xdr:row>
      <xdr:rowOff>45359</xdr:rowOff>
    </xdr:to>
    <xdr:sp macro="" textlink="">
      <xdr:nvSpPr>
        <xdr:cNvPr id="2" name="TextBox 1">
          <a:extLst>
            <a:ext uri="{FF2B5EF4-FFF2-40B4-BE49-F238E27FC236}">
              <a16:creationId xmlns:a16="http://schemas.microsoft.com/office/drawing/2014/main" id="{7D61FBFA-D0DC-B41D-61DF-AE138D62E48E}"/>
            </a:ext>
          </a:extLst>
        </xdr:cNvPr>
        <xdr:cNvSpPr txBox="1"/>
      </xdr:nvSpPr>
      <xdr:spPr>
        <a:xfrm>
          <a:off x="11339" y="4708527"/>
          <a:ext cx="10790011"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171450</xdr:colOff>
      <xdr:row>7</xdr:row>
      <xdr:rowOff>133350</xdr:rowOff>
    </xdr:to>
    <xdr:pic>
      <xdr:nvPicPr>
        <xdr:cNvPr id="4" name="Picture 2" descr="FinCEN Header" title="FinCEN Header">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xdr:row>
      <xdr:rowOff>76200</xdr:rowOff>
    </xdr:from>
    <xdr:to>
      <xdr:col>10</xdr:col>
      <xdr:colOff>504824</xdr:colOff>
      <xdr:row>30</xdr:row>
      <xdr:rowOff>133350</xdr:rowOff>
    </xdr:to>
    <xdr:sp macro="" textlink="">
      <xdr:nvSpPr>
        <xdr:cNvPr id="2" name="TextBox 1">
          <a:extLst>
            <a:ext uri="{FF2B5EF4-FFF2-40B4-BE49-F238E27FC236}">
              <a16:creationId xmlns:a16="http://schemas.microsoft.com/office/drawing/2014/main" id="{5E0588B8-CDB5-013C-F294-4D3312DA8558}"/>
            </a:ext>
          </a:extLst>
        </xdr:cNvPr>
        <xdr:cNvSpPr txBox="1"/>
      </xdr:nvSpPr>
      <xdr:spPr>
        <a:xfrm>
          <a:off x="0" y="5076825"/>
          <a:ext cx="9763124" cy="742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Suspicious Activity Reports may list a subject (or multiple subjects) with multiple relationships to the financial institution.</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714375</xdr:colOff>
      <xdr:row>7</xdr:row>
      <xdr:rowOff>133350</xdr:rowOff>
    </xdr:to>
    <xdr:pic>
      <xdr:nvPicPr>
        <xdr:cNvPr id="4" name="Picture 2" descr="FinCEN Header" title="FinCEN Header">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85725</xdr:rowOff>
    </xdr:from>
    <xdr:to>
      <xdr:col>11</xdr:col>
      <xdr:colOff>104775</xdr:colOff>
      <xdr:row>44</xdr:row>
      <xdr:rowOff>142875</xdr:rowOff>
    </xdr:to>
    <xdr:sp macro="" textlink="">
      <xdr:nvSpPr>
        <xdr:cNvPr id="2" name="TextBox 1">
          <a:extLst>
            <a:ext uri="{FF2B5EF4-FFF2-40B4-BE49-F238E27FC236}">
              <a16:creationId xmlns:a16="http://schemas.microsoft.com/office/drawing/2014/main" id="{F9949178-16B2-4C62-8FF2-105F1C8FBD62}"/>
            </a:ext>
          </a:extLst>
        </xdr:cNvPr>
        <xdr:cNvSpPr txBox="1"/>
      </xdr:nvSpPr>
      <xdr:spPr>
        <a:xfrm>
          <a:off x="0" y="7153275"/>
          <a:ext cx="10382250" cy="1352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762000</xdr:colOff>
      <xdr:row>7</xdr:row>
      <xdr:rowOff>133350</xdr:rowOff>
    </xdr:to>
    <xdr:pic>
      <xdr:nvPicPr>
        <xdr:cNvPr id="4" name="Picture 2" descr="FinCEN Header" title="FinCEN Header">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0866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xdr:row>
      <xdr:rowOff>47626</xdr:rowOff>
    </xdr:from>
    <xdr:to>
      <xdr:col>11</xdr:col>
      <xdr:colOff>295275</xdr:colOff>
      <xdr:row>28</xdr:row>
      <xdr:rowOff>104776</xdr:rowOff>
    </xdr:to>
    <xdr:sp macro="" textlink="">
      <xdr:nvSpPr>
        <xdr:cNvPr id="2" name="TextBox 1">
          <a:extLst>
            <a:ext uri="{FF2B5EF4-FFF2-40B4-BE49-F238E27FC236}">
              <a16:creationId xmlns:a16="http://schemas.microsoft.com/office/drawing/2014/main" id="{FEE407FA-D517-6DB1-A2C9-B99CA336B948}"/>
            </a:ext>
          </a:extLst>
        </xdr:cNvPr>
        <xdr:cNvSpPr txBox="1"/>
      </xdr:nvSpPr>
      <xdr:spPr>
        <a:xfrm>
          <a:off x="0" y="4610101"/>
          <a:ext cx="12087225" cy="752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4:M74" totalsRowShown="0" headerRowDxfId="103" dataDxfId="102">
  <tableColumns count="13">
    <tableColumn id="1" xr3:uid="{00000000-0010-0000-0000-000001000000}" name="State/Territory" dataDxfId="101"/>
    <tableColumn id="5" xr3:uid="{00000000-0010-0000-0000-000005000000}" name="2014" dataDxfId="100"/>
    <tableColumn id="6" xr3:uid="{00000000-0010-0000-0000-000006000000}" name="2015" dataDxfId="99"/>
    <tableColumn id="2" xr3:uid="{00000000-0010-0000-0000-000002000000}" name="2016" dataDxfId="98"/>
    <tableColumn id="3" xr3:uid="{00000000-0010-0000-0000-000003000000}" name="2017" dataDxfId="97"/>
    <tableColumn id="8" xr3:uid="{00000000-0010-0000-0000-000008000000}" name="2018" dataDxfId="96"/>
    <tableColumn id="7" xr3:uid="{00000000-0010-0000-0000-000007000000}" name="2019" dataDxfId="95"/>
    <tableColumn id="9" xr3:uid="{00000000-0010-0000-0000-000009000000}" name="2020" dataDxfId="94"/>
    <tableColumn id="10" xr3:uid="{00000000-0010-0000-0000-00000A000000}" name="2021" dataDxfId="93"/>
    <tableColumn id="11" xr3:uid="{00000000-0010-0000-0000-00000B000000}" name="2022" dataDxfId="92"/>
    <tableColumn id="13" xr3:uid="{C466F631-D6E5-46FF-8A57-358DC4ACAEC8}" name="2023" dataDxfId="91"/>
    <tableColumn id="12" xr3:uid="{F63B8F40-199E-4042-BCB3-91BA1B369BCF}" name="2024" dataDxfId="90"/>
    <tableColumn id="4" xr3:uid="{00000000-0010-0000-0000-000004000000}" name="Total" dataDxfId="89">
      <calculatedColumnFormula>SUM(Table4[[#This Row],[2014]:[2024]])</calculatedColumnFormula>
    </tableColumn>
  </tableColumns>
  <tableStyleInfo name="TableStyleMedium13" showFirstColumn="0" showLastColumn="0" showRowStripes="1" showColumnStripes="0"/>
  <extLst>
    <ext xmlns:x14="http://schemas.microsoft.com/office/spreadsheetml/2009/9/main" uri="{504A1905-F514-4f6f-8877-14C23A59335A}">
      <x14:table altText="Exhibit 2: Filings by States and Territories from Loan or Finance Companies" altTextSummary="Exhibit 2: Filings by States and Territories from Loan or Finance Companies, August 13,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01000000}" name="Table4239" displayName="Table4239" ref="A14:D44" totalsRowShown="0" headerRowDxfId="88" dataDxfId="87">
  <sortState xmlns:xlrd2="http://schemas.microsoft.com/office/spreadsheetml/2017/richdata2" ref="A13:D42">
    <sortCondition descending="1" ref="C13:C42"/>
    <sortCondition ref="B13:B42"/>
  </sortState>
  <tableColumns count="4">
    <tableColumn id="1" xr3:uid="{00000000-0010-0000-0100-000001000000}" name="Rank" dataDxfId="86" dataCellStyle="Normal 16"/>
    <tableColumn id="2" xr3:uid="{00000000-0010-0000-0100-000002000000}" name="State/Territory" dataDxfId="85" dataCellStyle="Normal 2 10"/>
    <tableColumn id="3" xr3:uid="{00000000-0010-0000-0100-000003000000}" name="Filings (Overall)" dataDxfId="84" dataCellStyle="Normal 2 10"/>
    <tableColumn id="4" xr3:uid="{00000000-0010-0000-0100-000004000000}" name="Percentage (Overall)" dataDxfId="83" dataCellStyle="Normal 10"/>
  </tableColumns>
  <tableStyleInfo name="TableStyleMedium13" showFirstColumn="0" showLastColumn="0" showRowStripes="1" showColumnStripes="0"/>
  <extLst>
    <ext xmlns:x14="http://schemas.microsoft.com/office/spreadsheetml/2009/9/main" uri="{504A1905-F514-4f6f-8877-14C23A59335A}">
      <x14:table altText="Exhibit 3: Number of Filings Ranked by States &amp; Territories from Loan or Finance Companies (Rank 1-30)" altTextSummary="Number of Filings Ranked by States &amp; Territories from Loan or Finance Companies, August 13, 2014 through December 31, 2022 (Rank 1-30)"/>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02000000}" name="Table5" displayName="Table5" ref="F14:I44" totalsRowShown="0" headerRowDxfId="82" dataDxfId="81">
  <sortState xmlns:xlrd2="http://schemas.microsoft.com/office/spreadsheetml/2017/richdata2" ref="F13:I42">
    <sortCondition descending="1" ref="H13:H42"/>
    <sortCondition ref="G13:G42"/>
  </sortState>
  <tableColumns count="4">
    <tableColumn id="1" xr3:uid="{00000000-0010-0000-0200-000001000000}" name="Rank" dataDxfId="80" dataCellStyle="Normal 16"/>
    <tableColumn id="2" xr3:uid="{00000000-0010-0000-0200-000002000000}" name="State/Territory" dataDxfId="79" dataCellStyle="Normal 2 10"/>
    <tableColumn id="3" xr3:uid="{00000000-0010-0000-0200-000003000000}" name="Filings (Overall)" dataDxfId="78" dataCellStyle="Normal 2 10"/>
    <tableColumn id="4" xr3:uid="{00000000-0010-0000-0200-000004000000}" name="Percentage (Overall)" dataDxfId="77" dataCellStyle="Normal 10"/>
  </tableColumns>
  <tableStyleInfo name="TableStyleMedium13" showFirstColumn="0" showLastColumn="0" showRowStripes="1" showColumnStripes="0"/>
  <extLst>
    <ext xmlns:x14="http://schemas.microsoft.com/office/spreadsheetml/2009/9/main" uri="{504A1905-F514-4f6f-8877-14C23A59335A}">
      <x14:table altText="Exhibit 3: Number of Filings Ranked by States &amp; Territories from Loan or Finance Companies (Rank 31-50)" altTextSummary="Number of Filings Ranked by States &amp; Territories from Loan or Finance Companies (Rank 31-50), August 13, 2014 through December 31, 2022"/>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4:D111" totalsRowShown="0" headerRowDxfId="76" dataDxfId="75">
  <tableColumns count="4">
    <tableColumn id="1" xr3:uid="{00000000-0010-0000-0300-000001000000}" name="Rank" dataDxfId="74" dataCellStyle="Normal 16"/>
    <tableColumn id="2" xr3:uid="{00000000-0010-0000-0300-000002000000}" name="Suspicious Activity Type" dataDxfId="73" dataCellStyle="Normal 16"/>
    <tableColumn id="3" xr3:uid="{00000000-0010-0000-0300-000003000000}" name="Filings (Overall)" dataDxfId="72" dataCellStyle="Normal 16"/>
    <tableColumn id="4" xr3:uid="{00000000-0010-0000-0300-000004000000}" name="Percentage (Overall)" dataDxfId="71" dataCellStyle="Normal 10"/>
  </tableColumns>
  <tableStyleInfo name="TableStyleMedium13" showFirstColumn="0" showLastColumn="0" showRowStripes="1" showColumnStripes="0"/>
  <extLst>
    <ext xmlns:x14="http://schemas.microsoft.com/office/spreadsheetml/2009/9/main" uri="{504A1905-F514-4f6f-8877-14C23A59335A}">
      <x14:table altText="Exhibit 4: Number of Filings by Type of Suspicious Activity from Loan or Finance Companies" altTextSummary="Number of Filings by Type of Suspicious Activity from Loan or Finance Companies, August 13, 2014 through December 31, 2022"/>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4:M123" totalsRowShown="0" headerRowDxfId="70" dataDxfId="69">
  <tableColumns count="13">
    <tableColumn id="1" xr3:uid="{00000000-0010-0000-0400-000001000000}" name="Suspicious Activity Category" dataDxfId="68"/>
    <tableColumn id="2" xr3:uid="{00000000-0010-0000-0400-000002000000}" name="Suspicious Activity Type" dataDxfId="67" dataCellStyle="Normal 16"/>
    <tableColumn id="5" xr3:uid="{00000000-0010-0000-0400-000005000000}" name="2014" dataDxfId="66"/>
    <tableColumn id="6" xr3:uid="{00000000-0010-0000-0400-000006000000}" name="2015" dataDxfId="65"/>
    <tableColumn id="3" xr3:uid="{00000000-0010-0000-0400-000003000000}" name="2016" dataDxfId="64"/>
    <tableColumn id="4" xr3:uid="{00000000-0010-0000-0400-000004000000}" name="2017" dataDxfId="63"/>
    <tableColumn id="7" xr3:uid="{00000000-0010-0000-0400-000007000000}" name="2018" dataDxfId="62"/>
    <tableColumn id="8" xr3:uid="{00000000-0010-0000-0400-000008000000}" name="2019" dataDxfId="61"/>
    <tableColumn id="9" xr3:uid="{00000000-0010-0000-0400-000009000000}" name="2020" dataDxfId="60"/>
    <tableColumn id="10" xr3:uid="{00000000-0010-0000-0400-00000A000000}" name="2021" dataDxfId="59"/>
    <tableColumn id="11" xr3:uid="{00000000-0010-0000-0400-00000B000000}" name="2022" dataDxfId="58"/>
    <tableColumn id="12" xr3:uid="{9854FFBA-561F-4159-AA93-437BC8815C07}" name="2023" dataDxfId="57"/>
    <tableColumn id="13" xr3:uid="{E08E043D-8CB2-4CFA-AEEC-BE405D9CFF5D}" name="2024" dataDxfId="56"/>
  </tableColumns>
  <tableStyleInfo name="TableStyleMedium13" showFirstColumn="0" showLastColumn="0" showRowStripes="1" showColumnStripes="0"/>
  <extLst>
    <ext xmlns:x14="http://schemas.microsoft.com/office/spreadsheetml/2009/9/main" uri="{504A1905-F514-4f6f-8877-14C23A59335A}">
      <x14:table altText="Exhibit 5: Number of Filings by Type of Suspicious Activity from Loan or Finance Companies" altTextSummary="Number of Filings by Type of Suspicious Activity from Loan or Finance Companies, August 13, 2014 through December 31, 2022"/>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4:L23" totalsRowShown="0" headerRowDxfId="55" dataDxfId="54">
  <sortState xmlns:xlrd2="http://schemas.microsoft.com/office/spreadsheetml/2017/richdata2" ref="A15:I23">
    <sortCondition ref="A16:A23"/>
  </sortState>
  <tableColumns count="12">
    <tableColumn id="1" xr3:uid="{00000000-0010-0000-0500-000001000000}" name="Regulator" dataDxfId="53"/>
    <tableColumn id="4" xr3:uid="{00000000-0010-0000-0500-000004000000}" name="2014" dataDxfId="52"/>
    <tableColumn id="5" xr3:uid="{00000000-0010-0000-0500-000005000000}" name="2015" dataDxfId="51"/>
    <tableColumn id="2" xr3:uid="{00000000-0010-0000-0500-000002000000}" name="2016" dataDxfId="50"/>
    <tableColumn id="3" xr3:uid="{00000000-0010-0000-0500-000003000000}" name="2017" dataDxfId="49"/>
    <tableColumn id="6" xr3:uid="{00000000-0010-0000-0500-000006000000}" name="2018" dataDxfId="48"/>
    <tableColumn id="7" xr3:uid="{00000000-0010-0000-0500-000007000000}" name="2019" dataDxfId="47"/>
    <tableColumn id="8" xr3:uid="{00000000-0010-0000-0500-000008000000}" name="2020" dataDxfId="46"/>
    <tableColumn id="9" xr3:uid="{00000000-0010-0000-0500-000009000000}" name="2021" dataDxfId="45"/>
    <tableColumn id="10" xr3:uid="{00000000-0010-0000-0500-00000A000000}" name="2022" dataDxfId="44"/>
    <tableColumn id="11" xr3:uid="{B3C19D17-2854-4E52-9490-24A983F27AF8}" name="2023" dataDxfId="43"/>
    <tableColumn id="12" xr3:uid="{10720A07-E17B-4024-BAA5-7B79CFC347AD}" name="2024" dataDxfId="42"/>
  </tableColumns>
  <tableStyleInfo name="TableStyleMedium13" showFirstColumn="0" showLastColumn="0" showRowStripes="1" showColumnStripes="0"/>
  <extLst>
    <ext xmlns:x14="http://schemas.microsoft.com/office/spreadsheetml/2009/9/main" uri="{504A1905-F514-4f6f-8877-14C23A59335A}">
      <x14:table altText="Exhibit 6: Number of Filings by Primary Federal Regulator from Loan or Finance Companies" altTextSummary="Number of Filings by Primary Federal Regulator from Loan or Finance Companies, August 13, 2014 through December 31, 2022"/>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le16" displayName="Table16" ref="A14:L26" totalsRowShown="0" headerRowDxfId="41" dataDxfId="40">
  <sortState xmlns:xlrd2="http://schemas.microsoft.com/office/spreadsheetml/2017/richdata2" ref="A15:I26">
    <sortCondition ref="A15:A26"/>
  </sortState>
  <tableColumns count="12">
    <tableColumn id="1" xr3:uid="{00000000-0010-0000-0600-000001000000}" name="Relationship" dataDxfId="39"/>
    <tableColumn id="4" xr3:uid="{00000000-0010-0000-0600-000004000000}" name="2014" dataDxfId="38"/>
    <tableColumn id="5" xr3:uid="{00000000-0010-0000-0600-000005000000}" name="2015" dataDxfId="37"/>
    <tableColumn id="2" xr3:uid="{00000000-0010-0000-0600-000002000000}" name="2016" dataDxfId="36"/>
    <tableColumn id="3" xr3:uid="{00000000-0010-0000-0600-000003000000}" name="2017" dataDxfId="35"/>
    <tableColumn id="6" xr3:uid="{00000000-0010-0000-0600-000006000000}" name="2018" dataDxfId="34"/>
    <tableColumn id="7" xr3:uid="{00000000-0010-0000-0600-000007000000}" name="2019" dataDxfId="33"/>
    <tableColumn id="8" xr3:uid="{00000000-0010-0000-0600-000008000000}" name="2020" dataDxfId="32"/>
    <tableColumn id="9" xr3:uid="{00000000-0010-0000-0600-000009000000}" name="2021" dataDxfId="31"/>
    <tableColumn id="10" xr3:uid="{00000000-0010-0000-0600-00000A000000}" name="2022" dataDxfId="30"/>
    <tableColumn id="11" xr3:uid="{F3C3988B-7401-4ABA-AFFA-64266D46F963}" name="2023" dataDxfId="29"/>
    <tableColumn id="12" xr3:uid="{26B2A2D8-12FE-47AB-BAAB-6B85545539C7}" name="2024" dataDxfId="28"/>
  </tableColumns>
  <tableStyleInfo name="TableStyleMedium13" showFirstColumn="0" showLastColumn="0" showRowStripes="1" showColumnStripes="0"/>
  <extLst>
    <ext xmlns:x14="http://schemas.microsoft.com/office/spreadsheetml/2009/9/main" uri="{504A1905-F514-4f6f-8877-14C23A59335A}">
      <x14:table altText="Exhibit 7:Filings by Affiliation or Relationship from Loan or Finance Companies" altTextSummary="Exhibit 7:Filings by Affiliation or Relationship from Loan or Finance Companies, August 13,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Table17" displayName="Table17" ref="A14:L36" totalsRowShown="0" headerRowDxfId="27" dataDxfId="26">
  <sortState xmlns:xlrd2="http://schemas.microsoft.com/office/spreadsheetml/2017/richdata2" ref="A15:I36">
    <sortCondition ref="A15:A36"/>
  </sortState>
  <tableColumns count="12">
    <tableColumn id="1" xr3:uid="{00000000-0010-0000-0700-000001000000}" name="Product Type" dataDxfId="25"/>
    <tableColumn id="4" xr3:uid="{00000000-0010-0000-0700-000004000000}" name="2014" dataDxfId="24"/>
    <tableColumn id="5" xr3:uid="{00000000-0010-0000-0700-000005000000}" name="2015" dataDxfId="23"/>
    <tableColumn id="2" xr3:uid="{00000000-0010-0000-0700-000002000000}" name="2016" dataDxfId="22"/>
    <tableColumn id="3" xr3:uid="{00000000-0010-0000-0700-000003000000}" name="2017" dataDxfId="21"/>
    <tableColumn id="6" xr3:uid="{00000000-0010-0000-0700-000006000000}" name="2018" dataDxfId="20"/>
    <tableColumn id="7" xr3:uid="{00000000-0010-0000-0700-000007000000}" name="2019" dataDxfId="19"/>
    <tableColumn id="8" xr3:uid="{00000000-0010-0000-0700-000008000000}" name="2020" dataDxfId="18"/>
    <tableColumn id="9" xr3:uid="{00000000-0010-0000-0700-000009000000}" name="2021" dataDxfId="17"/>
    <tableColumn id="10" xr3:uid="{00000000-0010-0000-0700-00000A000000}" name="2022" dataDxfId="16"/>
    <tableColumn id="11" xr3:uid="{352345DA-61D9-4B8F-95E7-F5214FAB9DBC}" name="2023" dataDxfId="15"/>
    <tableColumn id="12" xr3:uid="{0A10F116-8CFE-4A86-A9E4-54B903315E73}" name="2024" dataDxfId="14"/>
  </tableColumns>
  <tableStyleInfo name="TableStyleMedium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8000000}" name="Table27" displayName="Table27" ref="A14:L24" totalsRowShown="0" headerRowDxfId="13" dataDxfId="12">
  <sortState xmlns:xlrd2="http://schemas.microsoft.com/office/spreadsheetml/2017/richdata2" ref="A15:I24">
    <sortCondition ref="A15:A24"/>
  </sortState>
  <tableColumns count="12">
    <tableColumn id="1" xr3:uid="{00000000-0010-0000-0800-000001000000}" name="Type of Instrument Type(s)/Payment Mechanism(s)" dataDxfId="11"/>
    <tableColumn id="4" xr3:uid="{00000000-0010-0000-0800-000004000000}" name="2014" dataDxfId="10"/>
    <tableColumn id="5" xr3:uid="{00000000-0010-0000-0800-000005000000}" name="2015" dataDxfId="9"/>
    <tableColumn id="2" xr3:uid="{00000000-0010-0000-0800-000002000000}" name="2016" dataDxfId="8"/>
    <tableColumn id="3" xr3:uid="{00000000-0010-0000-0800-000003000000}" name="2017" dataDxfId="7"/>
    <tableColumn id="6" xr3:uid="{00000000-0010-0000-0800-000006000000}" name="2018" dataDxfId="6"/>
    <tableColumn id="7" xr3:uid="{00000000-0010-0000-0800-000007000000}" name="2019" dataDxfId="5"/>
    <tableColumn id="8" xr3:uid="{00000000-0010-0000-0800-000008000000}" name="2020" dataDxfId="4"/>
    <tableColumn id="9" xr3:uid="{00000000-0010-0000-0800-000009000000}" name="2021" dataDxfId="3"/>
    <tableColumn id="10" xr3:uid="{00000000-0010-0000-0800-00000A000000}" name="2022" dataDxfId="2"/>
    <tableColumn id="11" xr3:uid="{08A22E8A-ACFB-47C7-BFE1-601A889A9B46}" name="2023" dataDxfId="1"/>
    <tableColumn id="12" xr3:uid="{1DEB682F-2FAB-40D8-81AE-934163B57B6A}" name="2024" dataDxfId="0"/>
  </tableColumns>
  <tableStyleInfo name="TableStyleMedium13" showFirstColumn="0" showLastColumn="0" showRowStripes="1" showColumnStripes="0"/>
  <extLst>
    <ext xmlns:x14="http://schemas.microsoft.com/office/spreadsheetml/2009/9/main" uri="{504A1905-F514-4f6f-8877-14C23A59335A}">
      <x14:table altText="Exhibit 9: Number of Filings by Instrument Type(s)/Payment Mechanism(s) involved in the Suspicious Activity from Loan or Finance Companies" altTextSummary="Number of Filings by Instrument Type(s)/Payment Mechanism(s) involved in the Suspicious Activity from Loan or Finance Companies, August 13,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N29"/>
  <sheetViews>
    <sheetView showGridLines="0" tabSelected="1" zoomScaleNormal="100" workbookViewId="0">
      <selection activeCell="V2" sqref="V2"/>
    </sheetView>
  </sheetViews>
  <sheetFormatPr defaultColWidth="9.140625" defaultRowHeight="12.75" x14ac:dyDescent="0.2"/>
  <cols>
    <col min="1" max="1" width="17.140625" style="3" customWidth="1"/>
    <col min="2" max="2" width="11.7109375" style="3" customWidth="1"/>
    <col min="3" max="12" width="11.7109375" style="1" customWidth="1"/>
    <col min="13" max="13" width="3.85546875" style="1" customWidth="1"/>
    <col min="14" max="14" width="18.42578125" style="1" customWidth="1"/>
    <col min="15" max="15" width="7.85546875" style="1" customWidth="1"/>
    <col min="16" max="16384" width="9.140625" style="1"/>
  </cols>
  <sheetData>
    <row r="9" spans="1:14" ht="13.5" x14ac:dyDescent="0.25">
      <c r="A9" s="108" t="s">
        <v>222</v>
      </c>
      <c r="B9" s="109"/>
      <c r="C9" s="109"/>
      <c r="D9" s="109"/>
      <c r="E9" s="109"/>
      <c r="F9" s="109"/>
      <c r="G9" s="109"/>
      <c r="H9" s="109"/>
      <c r="I9" s="109"/>
      <c r="J9" s="109"/>
      <c r="K9" s="109"/>
      <c r="L9" s="120"/>
      <c r="M9" s="109"/>
      <c r="N9" s="23"/>
    </row>
    <row r="10" spans="1:14" ht="12.75" customHeight="1" x14ac:dyDescent="0.25">
      <c r="A10" s="22"/>
      <c r="B10" s="22"/>
      <c r="C10" s="23"/>
      <c r="D10" s="23"/>
      <c r="E10" s="23"/>
      <c r="F10" s="23"/>
      <c r="G10" s="23"/>
      <c r="H10" s="23"/>
      <c r="I10" s="23"/>
      <c r="J10" s="23"/>
      <c r="K10" s="23"/>
      <c r="L10" s="23"/>
      <c r="M10" s="23"/>
      <c r="N10" s="23"/>
    </row>
    <row r="11" spans="1:14" ht="13.5" x14ac:dyDescent="0.25">
      <c r="A11" s="108" t="s">
        <v>242</v>
      </c>
      <c r="B11" s="109"/>
      <c r="C11" s="109"/>
      <c r="D11" s="109"/>
      <c r="E11" s="109"/>
      <c r="F11" s="109"/>
      <c r="G11" s="109"/>
      <c r="H11" s="109"/>
      <c r="I11" s="109"/>
      <c r="J11" s="109"/>
      <c r="K11" s="109"/>
      <c r="L11" s="120"/>
      <c r="M11" s="109"/>
      <c r="N11" s="109"/>
    </row>
    <row r="12" spans="1:14" ht="13.5" x14ac:dyDescent="0.25">
      <c r="A12" s="110" t="s">
        <v>275</v>
      </c>
      <c r="B12" s="109"/>
      <c r="C12" s="109"/>
      <c r="D12" s="109"/>
      <c r="E12" s="109"/>
      <c r="F12" s="109"/>
      <c r="G12" s="109"/>
      <c r="H12" s="109"/>
      <c r="I12" s="109"/>
      <c r="J12" s="109"/>
      <c r="K12" s="109"/>
      <c r="L12" s="120"/>
      <c r="M12" s="109"/>
      <c r="N12" s="23"/>
    </row>
    <row r="13" spans="1:14" ht="12.75" customHeight="1" x14ac:dyDescent="0.25">
      <c r="A13" s="9"/>
      <c r="B13" s="9"/>
      <c r="C13" s="8"/>
      <c r="D13" s="8"/>
      <c r="E13" s="8"/>
      <c r="F13" s="8"/>
      <c r="G13" s="8"/>
      <c r="H13" s="8"/>
      <c r="I13" s="8"/>
      <c r="J13" s="8"/>
      <c r="K13" s="8"/>
      <c r="L13" s="8"/>
      <c r="M13" s="8"/>
    </row>
    <row r="14" spans="1:14" ht="18" customHeight="1" thickBot="1" x14ac:dyDescent="0.25">
      <c r="A14" s="101" t="s">
        <v>177</v>
      </c>
      <c r="B14" s="102" t="s">
        <v>189</v>
      </c>
      <c r="C14" s="103" t="s">
        <v>193</v>
      </c>
      <c r="D14" s="103" t="s">
        <v>196</v>
      </c>
      <c r="E14" s="103">
        <v>2017</v>
      </c>
      <c r="F14" s="103">
        <v>2018</v>
      </c>
      <c r="G14" s="103">
        <v>2019</v>
      </c>
      <c r="H14" s="103">
        <v>2020</v>
      </c>
      <c r="I14" s="102">
        <v>2021</v>
      </c>
      <c r="J14" s="102">
        <v>2022</v>
      </c>
      <c r="K14" s="102">
        <v>2023</v>
      </c>
      <c r="L14" s="102">
        <v>2024</v>
      </c>
    </row>
    <row r="15" spans="1:14" ht="18" customHeight="1" thickTop="1" x14ac:dyDescent="0.25">
      <c r="A15" s="136" t="s">
        <v>0</v>
      </c>
      <c r="B15" s="137" t="s">
        <v>191</v>
      </c>
      <c r="C15" s="138">
        <v>109</v>
      </c>
      <c r="D15" s="139">
        <v>168</v>
      </c>
      <c r="E15" s="139">
        <v>346</v>
      </c>
      <c r="F15" s="139">
        <v>655</v>
      </c>
      <c r="G15" s="139">
        <v>2483</v>
      </c>
      <c r="H15" s="139">
        <v>1544</v>
      </c>
      <c r="I15" s="140">
        <v>2059</v>
      </c>
      <c r="J15" s="141">
        <v>4703</v>
      </c>
      <c r="K15" s="142">
        <v>5970</v>
      </c>
      <c r="L15" s="141">
        <v>4709</v>
      </c>
      <c r="N15" s="81"/>
    </row>
    <row r="16" spans="1:14" ht="18" customHeight="1" x14ac:dyDescent="0.25">
      <c r="A16" s="143" t="s">
        <v>1</v>
      </c>
      <c r="B16" s="144" t="s">
        <v>191</v>
      </c>
      <c r="C16" s="145">
        <v>72</v>
      </c>
      <c r="D16" s="146">
        <v>235</v>
      </c>
      <c r="E16" s="146">
        <v>353</v>
      </c>
      <c r="F16" s="146">
        <v>2368</v>
      </c>
      <c r="G16" s="146">
        <v>662</v>
      </c>
      <c r="H16" s="146">
        <v>2811</v>
      </c>
      <c r="I16" s="146">
        <v>1018</v>
      </c>
      <c r="J16" s="147">
        <v>3757</v>
      </c>
      <c r="K16" s="148">
        <v>6176</v>
      </c>
      <c r="L16" s="147">
        <v>5789</v>
      </c>
      <c r="N16" s="81"/>
    </row>
    <row r="17" spans="1:14" ht="18" customHeight="1" x14ac:dyDescent="0.25">
      <c r="A17" s="149" t="s">
        <v>2</v>
      </c>
      <c r="B17" s="150" t="s">
        <v>191</v>
      </c>
      <c r="C17" s="151">
        <v>96</v>
      </c>
      <c r="D17" s="152">
        <v>242</v>
      </c>
      <c r="E17" s="152">
        <v>359</v>
      </c>
      <c r="F17" s="152">
        <v>1626</v>
      </c>
      <c r="G17" s="152">
        <v>3022</v>
      </c>
      <c r="H17" s="152">
        <v>2209</v>
      </c>
      <c r="I17" s="152">
        <v>2880</v>
      </c>
      <c r="J17" s="153">
        <v>6301</v>
      </c>
      <c r="K17" s="154">
        <v>7171</v>
      </c>
      <c r="L17" s="153">
        <v>4721</v>
      </c>
      <c r="N17" s="81"/>
    </row>
    <row r="18" spans="1:14" ht="18" customHeight="1" x14ac:dyDescent="0.25">
      <c r="A18" s="143" t="s">
        <v>3</v>
      </c>
      <c r="B18" s="155" t="s">
        <v>191</v>
      </c>
      <c r="C18" s="145">
        <v>96</v>
      </c>
      <c r="D18" s="146">
        <v>181</v>
      </c>
      <c r="E18" s="146">
        <v>302</v>
      </c>
      <c r="F18" s="146">
        <v>1603</v>
      </c>
      <c r="G18" s="146">
        <v>2380</v>
      </c>
      <c r="H18" s="146">
        <v>1368</v>
      </c>
      <c r="I18" s="146">
        <v>5229</v>
      </c>
      <c r="J18" s="147">
        <v>4650</v>
      </c>
      <c r="K18" s="148">
        <v>7903</v>
      </c>
      <c r="L18" s="147">
        <v>4604</v>
      </c>
      <c r="N18" s="81"/>
    </row>
    <row r="19" spans="1:14" ht="18" customHeight="1" x14ac:dyDescent="0.25">
      <c r="A19" s="149" t="s">
        <v>4</v>
      </c>
      <c r="B19" s="150" t="s">
        <v>191</v>
      </c>
      <c r="C19" s="151">
        <v>69</v>
      </c>
      <c r="D19" s="152">
        <v>240</v>
      </c>
      <c r="E19" s="152">
        <v>322</v>
      </c>
      <c r="F19" s="152">
        <v>1682</v>
      </c>
      <c r="G19" s="152">
        <v>2354</v>
      </c>
      <c r="H19" s="152">
        <v>1987</v>
      </c>
      <c r="I19" s="152">
        <v>947</v>
      </c>
      <c r="J19" s="153">
        <v>5603</v>
      </c>
      <c r="K19" s="154">
        <v>7738</v>
      </c>
      <c r="L19" s="153">
        <v>5679</v>
      </c>
      <c r="N19" s="81"/>
    </row>
    <row r="20" spans="1:14" ht="18" customHeight="1" x14ac:dyDescent="0.25">
      <c r="A20" s="143" t="s">
        <v>5</v>
      </c>
      <c r="B20" s="155" t="s">
        <v>191</v>
      </c>
      <c r="C20" s="145">
        <v>88</v>
      </c>
      <c r="D20" s="146">
        <v>182</v>
      </c>
      <c r="E20" s="146">
        <v>362</v>
      </c>
      <c r="F20" s="146">
        <v>2163</v>
      </c>
      <c r="G20" s="146">
        <v>2078</v>
      </c>
      <c r="H20" s="146">
        <v>2163</v>
      </c>
      <c r="I20" s="146">
        <v>5345</v>
      </c>
      <c r="J20" s="147">
        <v>5253</v>
      </c>
      <c r="K20" s="148">
        <v>6464</v>
      </c>
      <c r="L20" s="147">
        <v>5660</v>
      </c>
      <c r="N20" s="81"/>
    </row>
    <row r="21" spans="1:14" ht="18" customHeight="1" x14ac:dyDescent="0.25">
      <c r="A21" s="149" t="s">
        <v>6</v>
      </c>
      <c r="B21" s="150" t="s">
        <v>191</v>
      </c>
      <c r="C21" s="151">
        <v>124</v>
      </c>
      <c r="D21" s="152">
        <v>371</v>
      </c>
      <c r="E21" s="152">
        <v>231</v>
      </c>
      <c r="F21" s="152">
        <v>1318</v>
      </c>
      <c r="G21" s="152">
        <v>2010</v>
      </c>
      <c r="H21" s="152">
        <v>1340</v>
      </c>
      <c r="I21" s="152">
        <v>3396</v>
      </c>
      <c r="J21" s="153">
        <v>4283</v>
      </c>
      <c r="K21" s="154">
        <v>6356</v>
      </c>
      <c r="L21" s="153">
        <v>5075</v>
      </c>
      <c r="N21" s="81"/>
    </row>
    <row r="22" spans="1:14" ht="18" customHeight="1" x14ac:dyDescent="0.25">
      <c r="A22" s="143" t="s">
        <v>7</v>
      </c>
      <c r="B22" s="155" t="s">
        <v>191</v>
      </c>
      <c r="C22" s="145">
        <v>117</v>
      </c>
      <c r="D22" s="146">
        <v>209</v>
      </c>
      <c r="E22" s="146">
        <v>479</v>
      </c>
      <c r="F22" s="146">
        <v>2362</v>
      </c>
      <c r="G22" s="146">
        <v>1212</v>
      </c>
      <c r="H22" s="146">
        <v>2398</v>
      </c>
      <c r="I22" s="146">
        <v>4920</v>
      </c>
      <c r="J22" s="147">
        <v>5067</v>
      </c>
      <c r="K22" s="148">
        <v>8713</v>
      </c>
      <c r="L22" s="147">
        <v>1494</v>
      </c>
      <c r="N22" s="81"/>
    </row>
    <row r="23" spans="1:14" ht="18" customHeight="1" x14ac:dyDescent="0.25">
      <c r="A23" s="149" t="s">
        <v>8</v>
      </c>
      <c r="B23" s="151">
        <v>2</v>
      </c>
      <c r="C23" s="151">
        <v>118</v>
      </c>
      <c r="D23" s="152">
        <v>390</v>
      </c>
      <c r="E23" s="152">
        <v>305</v>
      </c>
      <c r="F23" s="152">
        <v>1804</v>
      </c>
      <c r="G23" s="152">
        <v>3117</v>
      </c>
      <c r="H23" s="152">
        <v>2033</v>
      </c>
      <c r="I23" s="152">
        <v>3842</v>
      </c>
      <c r="J23" s="153">
        <v>4846</v>
      </c>
      <c r="K23" s="154">
        <v>5679</v>
      </c>
      <c r="L23" s="153">
        <v>10654</v>
      </c>
      <c r="N23" s="81"/>
    </row>
    <row r="24" spans="1:14" ht="18" customHeight="1" x14ac:dyDescent="0.25">
      <c r="A24" s="143" t="s">
        <v>9</v>
      </c>
      <c r="B24" s="145">
        <v>19</v>
      </c>
      <c r="C24" s="145">
        <v>118</v>
      </c>
      <c r="D24" s="146">
        <v>294</v>
      </c>
      <c r="E24" s="146">
        <v>384</v>
      </c>
      <c r="F24" s="146">
        <v>1806</v>
      </c>
      <c r="G24" s="146">
        <v>2034</v>
      </c>
      <c r="H24" s="146">
        <v>2441</v>
      </c>
      <c r="I24" s="146">
        <v>4756</v>
      </c>
      <c r="J24" s="147">
        <v>4400</v>
      </c>
      <c r="K24" s="148">
        <v>7591</v>
      </c>
      <c r="L24" s="147">
        <v>11983</v>
      </c>
      <c r="N24" s="81"/>
    </row>
    <row r="25" spans="1:14" ht="18" customHeight="1" x14ac:dyDescent="0.25">
      <c r="A25" s="149" t="s">
        <v>10</v>
      </c>
      <c r="B25" s="151">
        <v>13</v>
      </c>
      <c r="C25" s="151">
        <v>224</v>
      </c>
      <c r="D25" s="152">
        <v>287</v>
      </c>
      <c r="E25" s="152">
        <v>360</v>
      </c>
      <c r="F25" s="152">
        <v>1942</v>
      </c>
      <c r="G25" s="152">
        <v>2426</v>
      </c>
      <c r="H25" s="152">
        <v>2617</v>
      </c>
      <c r="I25" s="152">
        <v>1906</v>
      </c>
      <c r="J25" s="153">
        <v>5030</v>
      </c>
      <c r="K25" s="154">
        <v>5804</v>
      </c>
      <c r="L25" s="153">
        <v>1887</v>
      </c>
      <c r="N25" s="81"/>
    </row>
    <row r="26" spans="1:14" ht="18" customHeight="1" thickBot="1" x14ac:dyDescent="0.3">
      <c r="A26" s="156" t="s">
        <v>11</v>
      </c>
      <c r="B26" s="157">
        <v>50</v>
      </c>
      <c r="C26" s="157">
        <v>271</v>
      </c>
      <c r="D26" s="158">
        <v>331</v>
      </c>
      <c r="E26" s="158">
        <v>340</v>
      </c>
      <c r="F26" s="158">
        <v>1812</v>
      </c>
      <c r="G26" s="158">
        <v>2147</v>
      </c>
      <c r="H26" s="158">
        <v>2364</v>
      </c>
      <c r="I26" s="158">
        <v>5445</v>
      </c>
      <c r="J26" s="159">
        <v>3652</v>
      </c>
      <c r="K26" s="160">
        <v>5714</v>
      </c>
      <c r="L26" s="159">
        <v>15690</v>
      </c>
      <c r="N26" s="81"/>
    </row>
    <row r="27" spans="1:14" ht="18" customHeight="1" thickTop="1" thickBot="1" x14ac:dyDescent="0.25">
      <c r="A27" s="161" t="s">
        <v>12</v>
      </c>
      <c r="B27" s="162">
        <f t="shared" ref="B27:L27" si="0">SUM(B15:B26)</f>
        <v>84</v>
      </c>
      <c r="C27" s="162">
        <f t="shared" si="0"/>
        <v>1502</v>
      </c>
      <c r="D27" s="162">
        <f t="shared" si="0"/>
        <v>3130</v>
      </c>
      <c r="E27" s="162">
        <f t="shared" si="0"/>
        <v>4143</v>
      </c>
      <c r="F27" s="162">
        <f t="shared" si="0"/>
        <v>21141</v>
      </c>
      <c r="G27" s="162">
        <f t="shared" si="0"/>
        <v>25925</v>
      </c>
      <c r="H27" s="162">
        <f>SUM(H15:H26)</f>
        <v>25275</v>
      </c>
      <c r="I27" s="162">
        <f t="shared" si="0"/>
        <v>41743</v>
      </c>
      <c r="J27" s="163">
        <f>SUM(J15:J26)</f>
        <v>57545</v>
      </c>
      <c r="K27" s="164">
        <f t="shared" si="0"/>
        <v>81279</v>
      </c>
      <c r="L27" s="164">
        <f t="shared" si="0"/>
        <v>77945</v>
      </c>
    </row>
    <row r="28" spans="1:14" s="125" customFormat="1" ht="18" customHeight="1" thickTop="1" x14ac:dyDescent="0.2">
      <c r="A28" s="208" t="s">
        <v>190</v>
      </c>
      <c r="B28" s="209"/>
      <c r="C28" s="210"/>
      <c r="D28" s="210"/>
      <c r="E28" s="210"/>
      <c r="F28" s="211"/>
      <c r="G28" s="212">
        <f>SUM(B15:L26)</f>
        <v>339712</v>
      </c>
      <c r="H28" s="210"/>
      <c r="I28" s="210"/>
      <c r="J28" s="213"/>
      <c r="K28" s="213"/>
      <c r="L28" s="213"/>
    </row>
    <row r="29" spans="1:14" s="80" customFormat="1" ht="11.45" customHeight="1" x14ac:dyDescent="0.25">
      <c r="A29" s="75"/>
      <c r="B29" s="76"/>
      <c r="C29" s="77"/>
      <c r="D29" s="77"/>
      <c r="E29" s="77"/>
      <c r="F29" s="78"/>
      <c r="G29" s="78"/>
      <c r="H29" s="79"/>
      <c r="I29" s="79"/>
      <c r="J29" s="79"/>
      <c r="K29" s="79"/>
      <c r="L29" s="79"/>
    </row>
  </sheetData>
  <sheetProtection selectLockedCells="1" selectUnlockedCells="1"/>
  <phoneticPr fontId="6" type="noConversion"/>
  <pageMargins left="0.5" right="0.5" top="0.4" bottom="0.6" header="0.5" footer="0.5"/>
  <pageSetup orientation="landscape" r:id="rId1"/>
  <headerFooter>
    <oddFooter>&amp;L&amp;"Century Gothic,Regular"FinCEN SAR - Loan or Finance&amp;R&amp;"Century Gothic,Regular"Page &amp;P of &amp;N</oddFooter>
  </headerFooter>
  <ignoredErrors>
    <ignoredError sqref="B14:D14" numberStoredAsText="1"/>
    <ignoredError sqref="G27:H27 E27:F27 I27 K27"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9:S78"/>
  <sheetViews>
    <sheetView showGridLines="0" zoomScaleNormal="100" workbookViewId="0">
      <selection activeCell="P26" sqref="P26"/>
    </sheetView>
  </sheetViews>
  <sheetFormatPr defaultColWidth="9.140625" defaultRowHeight="12.75" x14ac:dyDescent="0.2"/>
  <cols>
    <col min="1" max="1" width="41.7109375" style="1" customWidth="1"/>
    <col min="2" max="13" width="11.7109375" style="125" customWidth="1"/>
    <col min="14" max="16384" width="9.140625" style="1"/>
  </cols>
  <sheetData>
    <row r="9" spans="1:19" ht="18" customHeight="1" x14ac:dyDescent="0.2">
      <c r="A9" s="111" t="s">
        <v>223</v>
      </c>
      <c r="B9" s="123"/>
      <c r="C9" s="123"/>
      <c r="D9" s="123"/>
      <c r="E9" s="123"/>
      <c r="F9" s="124"/>
      <c r="G9" s="124"/>
    </row>
    <row r="10" spans="1:19" ht="13.5" x14ac:dyDescent="0.2">
      <c r="A10" s="22"/>
      <c r="B10" s="124"/>
      <c r="C10" s="124"/>
      <c r="D10" s="124"/>
      <c r="E10" s="124"/>
      <c r="F10" s="124"/>
      <c r="G10" s="124"/>
    </row>
    <row r="11" spans="1:19" ht="13.5" x14ac:dyDescent="0.2">
      <c r="A11" s="111" t="s">
        <v>262</v>
      </c>
      <c r="B11" s="123"/>
      <c r="C11" s="123"/>
      <c r="D11" s="123"/>
      <c r="E11" s="123"/>
      <c r="F11" s="123"/>
      <c r="G11" s="123"/>
    </row>
    <row r="12" spans="1:19" ht="13.5" x14ac:dyDescent="0.25">
      <c r="A12" s="113" t="s">
        <v>275</v>
      </c>
      <c r="B12" s="123"/>
      <c r="C12" s="123"/>
      <c r="D12" s="123"/>
      <c r="E12" s="123"/>
      <c r="F12" s="124"/>
      <c r="G12" s="124"/>
    </row>
    <row r="13" spans="1:19" ht="13.5" x14ac:dyDescent="0.25">
      <c r="A13" s="24"/>
      <c r="B13" s="124"/>
      <c r="C13" s="124"/>
      <c r="D13" s="124"/>
      <c r="E13" s="124"/>
      <c r="F13" s="124"/>
      <c r="G13" s="124"/>
    </row>
    <row r="14" spans="1:19" ht="21.75" customHeight="1" x14ac:dyDescent="0.25">
      <c r="A14" s="27" t="s">
        <v>13</v>
      </c>
      <c r="B14" s="28" t="s">
        <v>189</v>
      </c>
      <c r="C14" s="28" t="s">
        <v>193</v>
      </c>
      <c r="D14" s="28" t="s">
        <v>196</v>
      </c>
      <c r="E14" s="28" t="s">
        <v>199</v>
      </c>
      <c r="F14" s="28" t="s">
        <v>200</v>
      </c>
      <c r="G14" s="28" t="s">
        <v>220</v>
      </c>
      <c r="H14" s="28" t="s">
        <v>232</v>
      </c>
      <c r="I14" s="28" t="s">
        <v>233</v>
      </c>
      <c r="J14" s="28" t="s">
        <v>260</v>
      </c>
      <c r="K14" s="28" t="s">
        <v>264</v>
      </c>
      <c r="L14" s="28" t="s">
        <v>276</v>
      </c>
      <c r="M14" s="27" t="s">
        <v>81</v>
      </c>
      <c r="N14" s="23"/>
      <c r="O14" s="65"/>
      <c r="R14" s="71"/>
      <c r="S14" s="71"/>
    </row>
    <row r="15" spans="1:19" ht="16.5" customHeight="1" x14ac:dyDescent="0.25">
      <c r="A15" s="121" t="s">
        <v>14</v>
      </c>
      <c r="B15" s="126">
        <v>0</v>
      </c>
      <c r="C15" s="126">
        <v>0</v>
      </c>
      <c r="D15" s="126">
        <v>0</v>
      </c>
      <c r="E15" s="126">
        <v>4</v>
      </c>
      <c r="F15" s="126">
        <v>10</v>
      </c>
      <c r="G15" s="127">
        <v>27</v>
      </c>
      <c r="H15" s="123">
        <v>26</v>
      </c>
      <c r="I15" s="123">
        <v>9</v>
      </c>
      <c r="J15" s="127">
        <v>21</v>
      </c>
      <c r="K15" s="127">
        <v>37</v>
      </c>
      <c r="L15" s="127">
        <v>15</v>
      </c>
      <c r="M15" s="122">
        <f>SUM(Table4[[#This Row],[2014]:[2024]])</f>
        <v>149</v>
      </c>
      <c r="N15" s="23"/>
      <c r="P15" s="71"/>
      <c r="Q15" s="70"/>
    </row>
    <row r="16" spans="1:19" ht="16.5" customHeight="1" x14ac:dyDescent="0.25">
      <c r="A16" s="121" t="s">
        <v>15</v>
      </c>
      <c r="B16" s="126">
        <v>0</v>
      </c>
      <c r="C16" s="126">
        <v>0</v>
      </c>
      <c r="D16" s="126">
        <v>2</v>
      </c>
      <c r="E16" s="126">
        <v>2</v>
      </c>
      <c r="F16" s="126">
        <v>0</v>
      </c>
      <c r="G16" s="127">
        <v>3</v>
      </c>
      <c r="H16" s="123">
        <v>8</v>
      </c>
      <c r="I16" s="123">
        <v>12</v>
      </c>
      <c r="J16" s="127">
        <v>5</v>
      </c>
      <c r="K16" s="127">
        <v>7</v>
      </c>
      <c r="L16" s="127">
        <v>4</v>
      </c>
      <c r="M16" s="122">
        <f>SUM(Table4[[#This Row],[2014]:[2024]])</f>
        <v>43</v>
      </c>
      <c r="N16" s="23"/>
      <c r="P16" s="71"/>
      <c r="Q16" s="70"/>
    </row>
    <row r="17" spans="1:17" ht="16.5" customHeight="1" x14ac:dyDescent="0.25">
      <c r="A17" s="121" t="s">
        <v>16</v>
      </c>
      <c r="B17" s="126">
        <v>0</v>
      </c>
      <c r="C17" s="126">
        <v>0</v>
      </c>
      <c r="D17" s="126">
        <v>0</v>
      </c>
      <c r="E17" s="126">
        <v>0</v>
      </c>
      <c r="F17" s="126">
        <v>0</v>
      </c>
      <c r="G17" s="126">
        <v>0</v>
      </c>
      <c r="H17" s="126">
        <v>0</v>
      </c>
      <c r="I17" s="126">
        <v>0</v>
      </c>
      <c r="J17" s="127">
        <v>0</v>
      </c>
      <c r="K17" s="127">
        <v>0</v>
      </c>
      <c r="L17" s="127">
        <v>0</v>
      </c>
      <c r="M17" s="122">
        <f>SUM(Table4[[#This Row],[2014]:[2024]])</f>
        <v>0</v>
      </c>
      <c r="N17" s="23"/>
      <c r="P17" s="71"/>
      <c r="Q17" s="70"/>
    </row>
    <row r="18" spans="1:17" ht="16.5" customHeight="1" x14ac:dyDescent="0.25">
      <c r="A18" s="121" t="s">
        <v>17</v>
      </c>
      <c r="B18" s="126">
        <v>2</v>
      </c>
      <c r="C18" s="126">
        <v>23</v>
      </c>
      <c r="D18" s="128">
        <v>21</v>
      </c>
      <c r="E18" s="128">
        <v>44</v>
      </c>
      <c r="F18" s="128">
        <v>29</v>
      </c>
      <c r="G18" s="127">
        <v>67</v>
      </c>
      <c r="H18" s="127">
        <v>44</v>
      </c>
      <c r="I18" s="129">
        <v>756</v>
      </c>
      <c r="J18" s="128">
        <v>1856</v>
      </c>
      <c r="K18" s="128">
        <v>7488</v>
      </c>
      <c r="L18" s="128">
        <v>983</v>
      </c>
      <c r="M18" s="122">
        <f>SUM(Table4[[#This Row],[2014]:[2024]])</f>
        <v>11313</v>
      </c>
      <c r="N18" s="23"/>
      <c r="P18" s="71"/>
      <c r="Q18" s="70"/>
    </row>
    <row r="19" spans="1:17" ht="16.5" customHeight="1" x14ac:dyDescent="0.25">
      <c r="A19" s="121" t="s">
        <v>18</v>
      </c>
      <c r="B19" s="126">
        <v>0</v>
      </c>
      <c r="C19" s="126">
        <v>0</v>
      </c>
      <c r="D19" s="128">
        <v>1</v>
      </c>
      <c r="E19" s="128">
        <v>1</v>
      </c>
      <c r="F19" s="130">
        <v>1</v>
      </c>
      <c r="G19" s="127">
        <v>6</v>
      </c>
      <c r="H19" s="127">
        <v>2</v>
      </c>
      <c r="I19" s="129">
        <v>6</v>
      </c>
      <c r="J19" s="127">
        <v>13</v>
      </c>
      <c r="K19" s="127">
        <v>10</v>
      </c>
      <c r="L19" s="127">
        <v>5</v>
      </c>
      <c r="M19" s="122">
        <f>SUM(Table4[[#This Row],[2014]:[2024]])</f>
        <v>45</v>
      </c>
      <c r="N19" s="23"/>
      <c r="P19" s="71"/>
      <c r="Q19" s="70"/>
    </row>
    <row r="20" spans="1:17" ht="16.5" customHeight="1" x14ac:dyDescent="0.25">
      <c r="A20" s="121" t="s">
        <v>19</v>
      </c>
      <c r="B20" s="126">
        <v>13</v>
      </c>
      <c r="C20" s="126">
        <v>284</v>
      </c>
      <c r="D20" s="128">
        <v>333</v>
      </c>
      <c r="E20" s="128">
        <v>403</v>
      </c>
      <c r="F20" s="130">
        <v>864</v>
      </c>
      <c r="G20" s="128">
        <v>3002</v>
      </c>
      <c r="H20" s="128">
        <v>3292</v>
      </c>
      <c r="I20" s="129">
        <v>6034</v>
      </c>
      <c r="J20" s="128">
        <v>14208</v>
      </c>
      <c r="K20" s="128">
        <v>20462</v>
      </c>
      <c r="L20" s="128">
        <v>11998</v>
      </c>
      <c r="M20" s="122">
        <f>SUM(Table4[[#This Row],[2014]:[2024]])</f>
        <v>60893</v>
      </c>
      <c r="N20" s="23"/>
      <c r="P20" s="71"/>
      <c r="Q20" s="70"/>
    </row>
    <row r="21" spans="1:17" ht="16.5" customHeight="1" x14ac:dyDescent="0.25">
      <c r="A21" s="121" t="s">
        <v>20</v>
      </c>
      <c r="B21" s="126">
        <v>0</v>
      </c>
      <c r="C21" s="126">
        <v>21</v>
      </c>
      <c r="D21" s="128">
        <v>22</v>
      </c>
      <c r="E21" s="128">
        <v>38</v>
      </c>
      <c r="F21" s="130">
        <v>36</v>
      </c>
      <c r="G21" s="127">
        <v>39</v>
      </c>
      <c r="H21" s="127">
        <v>49</v>
      </c>
      <c r="I21" s="129">
        <v>93</v>
      </c>
      <c r="J21" s="127">
        <v>123</v>
      </c>
      <c r="K21" s="127">
        <v>702</v>
      </c>
      <c r="L21" s="127">
        <v>349</v>
      </c>
      <c r="M21" s="122">
        <f>SUM(Table4[[#This Row],[2014]:[2024]])</f>
        <v>1472</v>
      </c>
      <c r="N21" s="23"/>
      <c r="P21" s="71"/>
      <c r="Q21" s="70"/>
    </row>
    <row r="22" spans="1:17" ht="16.5" customHeight="1" x14ac:dyDescent="0.25">
      <c r="A22" s="121" t="s">
        <v>21</v>
      </c>
      <c r="B22" s="126">
        <v>1</v>
      </c>
      <c r="C22" s="126">
        <v>1</v>
      </c>
      <c r="D22" s="128">
        <v>16</v>
      </c>
      <c r="E22" s="128">
        <v>7</v>
      </c>
      <c r="F22" s="130">
        <v>6</v>
      </c>
      <c r="G22" s="127">
        <v>26</v>
      </c>
      <c r="H22" s="127">
        <v>10</v>
      </c>
      <c r="I22" s="129">
        <v>26</v>
      </c>
      <c r="J22" s="127">
        <v>60</v>
      </c>
      <c r="K22" s="127">
        <v>60</v>
      </c>
      <c r="L22" s="127">
        <v>45</v>
      </c>
      <c r="M22" s="122">
        <f>SUM(Table4[[#This Row],[2014]:[2024]])</f>
        <v>258</v>
      </c>
      <c r="N22" s="23"/>
      <c r="P22" s="71"/>
      <c r="Q22" s="70"/>
    </row>
    <row r="23" spans="1:17" ht="16.5" customHeight="1" x14ac:dyDescent="0.25">
      <c r="A23" s="121" t="s">
        <v>22</v>
      </c>
      <c r="B23" s="126">
        <v>1</v>
      </c>
      <c r="C23" s="126">
        <v>34</v>
      </c>
      <c r="D23" s="128">
        <v>7</v>
      </c>
      <c r="E23" s="128">
        <v>9</v>
      </c>
      <c r="F23" s="130">
        <v>93</v>
      </c>
      <c r="G23" s="127">
        <v>239</v>
      </c>
      <c r="H23" s="127">
        <v>162</v>
      </c>
      <c r="I23" s="129">
        <v>212</v>
      </c>
      <c r="J23" s="127">
        <v>813</v>
      </c>
      <c r="K23" s="127">
        <v>425</v>
      </c>
      <c r="L23" s="127">
        <v>417</v>
      </c>
      <c r="M23" s="122">
        <f>SUM(Table4[[#This Row],[2014]:[2024]])</f>
        <v>2412</v>
      </c>
      <c r="N23" s="23"/>
      <c r="P23" s="71"/>
      <c r="Q23" s="70"/>
    </row>
    <row r="24" spans="1:17" ht="16.5" customHeight="1" x14ac:dyDescent="0.25">
      <c r="A24" s="121" t="s">
        <v>23</v>
      </c>
      <c r="B24" s="126">
        <v>0</v>
      </c>
      <c r="C24" s="126">
        <v>0</v>
      </c>
      <c r="D24" s="126">
        <v>0</v>
      </c>
      <c r="E24" s="126">
        <v>0</v>
      </c>
      <c r="F24" s="126">
        <v>0</v>
      </c>
      <c r="G24" s="126">
        <v>0</v>
      </c>
      <c r="H24" s="126">
        <v>0</v>
      </c>
      <c r="I24" s="129">
        <v>2</v>
      </c>
      <c r="J24" s="127">
        <v>0</v>
      </c>
      <c r="K24" s="127">
        <v>2</v>
      </c>
      <c r="L24" s="127">
        <v>2</v>
      </c>
      <c r="M24" s="122">
        <f>SUM(Table4[[#This Row],[2014]:[2024]])</f>
        <v>6</v>
      </c>
      <c r="N24" s="23"/>
      <c r="P24" s="71"/>
      <c r="Q24" s="70"/>
    </row>
    <row r="25" spans="1:17" ht="16.5" customHeight="1" x14ac:dyDescent="0.25">
      <c r="A25" s="121" t="s">
        <v>24</v>
      </c>
      <c r="B25" s="126">
        <v>0</v>
      </c>
      <c r="C25" s="126">
        <v>0</v>
      </c>
      <c r="D25" s="126">
        <v>0</v>
      </c>
      <c r="E25" s="126">
        <v>0</v>
      </c>
      <c r="F25" s="126">
        <v>0</v>
      </c>
      <c r="G25" s="126">
        <v>0</v>
      </c>
      <c r="H25" s="126">
        <v>0</v>
      </c>
      <c r="I25" s="126">
        <v>0</v>
      </c>
      <c r="J25" s="127">
        <v>0</v>
      </c>
      <c r="K25" s="127">
        <v>0</v>
      </c>
      <c r="L25" s="127">
        <v>0</v>
      </c>
      <c r="M25" s="122">
        <f>SUM(Table4[[#This Row],[2014]:[2024]])</f>
        <v>0</v>
      </c>
      <c r="N25" s="23"/>
      <c r="P25" s="71"/>
      <c r="Q25" s="70"/>
    </row>
    <row r="26" spans="1:17" ht="16.5" customHeight="1" x14ac:dyDescent="0.25">
      <c r="A26" s="121" t="s">
        <v>25</v>
      </c>
      <c r="B26" s="126">
        <v>19</v>
      </c>
      <c r="C26" s="126">
        <v>366</v>
      </c>
      <c r="D26" s="128">
        <v>279</v>
      </c>
      <c r="E26" s="128">
        <v>267</v>
      </c>
      <c r="F26" s="130">
        <v>560</v>
      </c>
      <c r="G26" s="127">
        <v>193</v>
      </c>
      <c r="H26" s="127">
        <v>159</v>
      </c>
      <c r="I26" s="128">
        <v>1722</v>
      </c>
      <c r="J26" s="128">
        <v>3253</v>
      </c>
      <c r="K26" s="128">
        <v>5049</v>
      </c>
      <c r="L26" s="128">
        <v>2687</v>
      </c>
      <c r="M26" s="122">
        <f>SUM(Table4[[#This Row],[2014]:[2024]])</f>
        <v>14554</v>
      </c>
      <c r="N26" s="23"/>
      <c r="P26" s="71"/>
      <c r="Q26" s="70"/>
    </row>
    <row r="27" spans="1:17" ht="16.5" customHeight="1" x14ac:dyDescent="0.25">
      <c r="A27" s="121" t="s">
        <v>26</v>
      </c>
      <c r="B27" s="126">
        <v>3</v>
      </c>
      <c r="C27" s="126">
        <v>21</v>
      </c>
      <c r="D27" s="128">
        <v>26</v>
      </c>
      <c r="E27" s="128">
        <v>35</v>
      </c>
      <c r="F27" s="130">
        <v>55</v>
      </c>
      <c r="G27" s="127">
        <v>84</v>
      </c>
      <c r="H27" s="127">
        <v>61</v>
      </c>
      <c r="I27" s="127">
        <v>125</v>
      </c>
      <c r="J27" s="127">
        <v>506</v>
      </c>
      <c r="K27" s="128">
        <v>1596</v>
      </c>
      <c r="L27" s="128">
        <v>9472</v>
      </c>
      <c r="M27" s="122">
        <f>SUM(Table4[[#This Row],[2014]:[2024]])</f>
        <v>11984</v>
      </c>
      <c r="N27" s="23"/>
      <c r="P27" s="71"/>
      <c r="Q27" s="70"/>
    </row>
    <row r="28" spans="1:17" ht="16.5" customHeight="1" x14ac:dyDescent="0.25">
      <c r="A28" s="121" t="s">
        <v>27</v>
      </c>
      <c r="B28" s="126">
        <v>0</v>
      </c>
      <c r="C28" s="126">
        <v>0</v>
      </c>
      <c r="D28" s="126">
        <v>0</v>
      </c>
      <c r="E28" s="126">
        <v>0</v>
      </c>
      <c r="F28" s="126">
        <v>0</v>
      </c>
      <c r="G28" s="127">
        <v>2</v>
      </c>
      <c r="H28" s="127">
        <v>0</v>
      </c>
      <c r="I28" s="127">
        <v>0</v>
      </c>
      <c r="J28" s="127">
        <v>0</v>
      </c>
      <c r="K28" s="127">
        <v>0</v>
      </c>
      <c r="L28" s="127">
        <v>0</v>
      </c>
      <c r="M28" s="122">
        <f>SUM(Table4[[#This Row],[2014]:[2024]])</f>
        <v>2</v>
      </c>
      <c r="N28" s="23"/>
      <c r="P28" s="71"/>
      <c r="Q28" s="70"/>
    </row>
    <row r="29" spans="1:17" ht="16.5" customHeight="1" x14ac:dyDescent="0.25">
      <c r="A29" s="121" t="s">
        <v>28</v>
      </c>
      <c r="B29" s="126">
        <v>0</v>
      </c>
      <c r="C29" s="126">
        <v>2</v>
      </c>
      <c r="D29" s="126">
        <v>1</v>
      </c>
      <c r="E29" s="126">
        <v>3</v>
      </c>
      <c r="F29" s="126">
        <v>0</v>
      </c>
      <c r="G29" s="126">
        <v>0</v>
      </c>
      <c r="H29" s="126">
        <v>0</v>
      </c>
      <c r="I29" s="126">
        <v>1</v>
      </c>
      <c r="J29" s="127">
        <v>3</v>
      </c>
      <c r="K29" s="127">
        <v>5</v>
      </c>
      <c r="L29" s="127">
        <v>1</v>
      </c>
      <c r="M29" s="122">
        <f>SUM(Table4[[#This Row],[2014]:[2024]])</f>
        <v>16</v>
      </c>
      <c r="N29" s="23"/>
      <c r="P29" s="71"/>
      <c r="Q29" s="70"/>
    </row>
    <row r="30" spans="1:17" ht="16.5" customHeight="1" x14ac:dyDescent="0.25">
      <c r="A30" s="121" t="s">
        <v>29</v>
      </c>
      <c r="B30" s="126">
        <v>0</v>
      </c>
      <c r="C30" s="126">
        <v>1</v>
      </c>
      <c r="D30" s="126">
        <v>0</v>
      </c>
      <c r="E30" s="126">
        <v>3</v>
      </c>
      <c r="F30" s="130">
        <v>2</v>
      </c>
      <c r="G30" s="127">
        <v>2</v>
      </c>
      <c r="H30" s="127">
        <v>4</v>
      </c>
      <c r="I30" s="127">
        <v>11</v>
      </c>
      <c r="J30" s="127">
        <v>18</v>
      </c>
      <c r="K30" s="127">
        <v>25</v>
      </c>
      <c r="L30" s="127">
        <v>11</v>
      </c>
      <c r="M30" s="122">
        <f>SUM(Table4[[#This Row],[2014]:[2024]])</f>
        <v>77</v>
      </c>
      <c r="N30" s="23"/>
      <c r="P30" s="71"/>
      <c r="Q30" s="70"/>
    </row>
    <row r="31" spans="1:17" ht="16.5" customHeight="1" x14ac:dyDescent="0.25">
      <c r="A31" s="121" t="s">
        <v>30</v>
      </c>
      <c r="B31" s="126">
        <v>2</v>
      </c>
      <c r="C31" s="126">
        <v>16</v>
      </c>
      <c r="D31" s="128">
        <v>9</v>
      </c>
      <c r="E31" s="128">
        <v>19</v>
      </c>
      <c r="F31" s="130">
        <v>50</v>
      </c>
      <c r="G31" s="127">
        <v>171</v>
      </c>
      <c r="H31" s="127">
        <v>209</v>
      </c>
      <c r="I31" s="127">
        <v>627</v>
      </c>
      <c r="J31" s="127">
        <v>851</v>
      </c>
      <c r="K31" s="127">
        <v>681</v>
      </c>
      <c r="L31" s="127">
        <v>925</v>
      </c>
      <c r="M31" s="122">
        <f>SUM(Table4[[#This Row],[2014]:[2024]])</f>
        <v>3560</v>
      </c>
      <c r="N31" s="23"/>
      <c r="P31" s="71"/>
      <c r="Q31" s="70"/>
    </row>
    <row r="32" spans="1:17" ht="16.5" customHeight="1" x14ac:dyDescent="0.25">
      <c r="A32" s="121" t="s">
        <v>31</v>
      </c>
      <c r="B32" s="126">
        <v>0</v>
      </c>
      <c r="C32" s="126">
        <v>5</v>
      </c>
      <c r="D32" s="128">
        <v>6</v>
      </c>
      <c r="E32" s="128">
        <v>10</v>
      </c>
      <c r="F32" s="130">
        <v>3</v>
      </c>
      <c r="G32" s="127">
        <v>24</v>
      </c>
      <c r="H32" s="127">
        <v>8</v>
      </c>
      <c r="I32" s="127">
        <v>62</v>
      </c>
      <c r="J32" s="127">
        <v>117</v>
      </c>
      <c r="K32" s="127">
        <v>43</v>
      </c>
      <c r="L32" s="127">
        <v>139</v>
      </c>
      <c r="M32" s="122">
        <f>SUM(Table4[[#This Row],[2014]:[2024]])</f>
        <v>417</v>
      </c>
      <c r="N32" s="23"/>
      <c r="P32" s="71"/>
      <c r="Q32" s="70"/>
    </row>
    <row r="33" spans="1:17" ht="16.5" customHeight="1" x14ac:dyDescent="0.25">
      <c r="A33" s="121" t="s">
        <v>32</v>
      </c>
      <c r="B33" s="126">
        <v>2</v>
      </c>
      <c r="C33" s="126">
        <v>24</v>
      </c>
      <c r="D33" s="128">
        <v>22</v>
      </c>
      <c r="E33" s="128">
        <v>9</v>
      </c>
      <c r="F33" s="130">
        <v>11</v>
      </c>
      <c r="G33" s="127">
        <v>75</v>
      </c>
      <c r="H33" s="127">
        <v>4</v>
      </c>
      <c r="I33" s="127">
        <v>10</v>
      </c>
      <c r="J33" s="127">
        <v>10</v>
      </c>
      <c r="K33" s="127">
        <v>4</v>
      </c>
      <c r="L33" s="127">
        <v>5</v>
      </c>
      <c r="M33" s="122">
        <f>SUM(Table4[[#This Row],[2014]:[2024]])</f>
        <v>176</v>
      </c>
      <c r="N33" s="23"/>
      <c r="P33" s="71"/>
      <c r="Q33" s="70"/>
    </row>
    <row r="34" spans="1:17" ht="16.5" customHeight="1" x14ac:dyDescent="0.25">
      <c r="A34" s="121" t="s">
        <v>33</v>
      </c>
      <c r="B34" s="126">
        <v>1</v>
      </c>
      <c r="C34" s="126">
        <v>0</v>
      </c>
      <c r="D34" s="128">
        <v>1</v>
      </c>
      <c r="E34" s="128">
        <v>7</v>
      </c>
      <c r="F34" s="130">
        <v>8</v>
      </c>
      <c r="G34" s="127">
        <v>18</v>
      </c>
      <c r="H34" s="127">
        <v>26</v>
      </c>
      <c r="I34" s="127">
        <v>28</v>
      </c>
      <c r="J34" s="127">
        <v>36</v>
      </c>
      <c r="K34" s="127">
        <v>20</v>
      </c>
      <c r="L34" s="127">
        <v>6</v>
      </c>
      <c r="M34" s="122">
        <f>SUM(Table4[[#This Row],[2014]:[2024]])</f>
        <v>151</v>
      </c>
      <c r="N34" s="23"/>
      <c r="P34" s="71"/>
      <c r="Q34" s="70"/>
    </row>
    <row r="35" spans="1:17" ht="16.5" customHeight="1" x14ac:dyDescent="0.25">
      <c r="A35" s="121" t="s">
        <v>34</v>
      </c>
      <c r="B35" s="126">
        <v>0</v>
      </c>
      <c r="C35" s="126">
        <v>3</v>
      </c>
      <c r="D35" s="128">
        <v>2</v>
      </c>
      <c r="E35" s="128">
        <v>4</v>
      </c>
      <c r="F35" s="130">
        <v>7</v>
      </c>
      <c r="G35" s="127">
        <v>8</v>
      </c>
      <c r="H35" s="127">
        <v>2</v>
      </c>
      <c r="I35" s="127">
        <v>5</v>
      </c>
      <c r="J35" s="127">
        <v>10</v>
      </c>
      <c r="K35" s="127">
        <v>20</v>
      </c>
      <c r="L35" s="127">
        <v>22</v>
      </c>
      <c r="M35" s="122">
        <f>SUM(Table4[[#This Row],[2014]:[2024]])</f>
        <v>83</v>
      </c>
      <c r="N35" s="23"/>
      <c r="P35" s="71"/>
      <c r="Q35" s="70"/>
    </row>
    <row r="36" spans="1:17" ht="16.5" customHeight="1" x14ac:dyDescent="0.25">
      <c r="A36" s="121" t="s">
        <v>35</v>
      </c>
      <c r="B36" s="126">
        <v>0</v>
      </c>
      <c r="C36" s="126">
        <v>2</v>
      </c>
      <c r="D36" s="128">
        <v>5</v>
      </c>
      <c r="E36" s="128">
        <v>5</v>
      </c>
      <c r="F36" s="130">
        <v>6</v>
      </c>
      <c r="G36" s="127">
        <v>8</v>
      </c>
      <c r="H36" s="127">
        <v>5</v>
      </c>
      <c r="I36" s="127">
        <v>17</v>
      </c>
      <c r="J36" s="127">
        <v>18</v>
      </c>
      <c r="K36" s="127">
        <v>25</v>
      </c>
      <c r="L36" s="127">
        <v>19</v>
      </c>
      <c r="M36" s="122">
        <f>SUM(Table4[[#This Row],[2014]:[2024]])</f>
        <v>110</v>
      </c>
      <c r="N36" s="23"/>
      <c r="P36" s="71"/>
      <c r="Q36" s="70"/>
    </row>
    <row r="37" spans="1:17" ht="16.5" customHeight="1" x14ac:dyDescent="0.25">
      <c r="A37" s="121" t="s">
        <v>36</v>
      </c>
      <c r="B37" s="126">
        <v>0</v>
      </c>
      <c r="C37" s="126">
        <v>0</v>
      </c>
      <c r="D37" s="128">
        <v>2</v>
      </c>
      <c r="E37" s="128">
        <v>3</v>
      </c>
      <c r="F37" s="130">
        <v>4</v>
      </c>
      <c r="G37" s="127">
        <v>8</v>
      </c>
      <c r="H37" s="127">
        <v>3</v>
      </c>
      <c r="I37" s="127">
        <v>9</v>
      </c>
      <c r="J37" s="127">
        <v>17</v>
      </c>
      <c r="K37" s="127">
        <v>20</v>
      </c>
      <c r="L37" s="127">
        <v>9</v>
      </c>
      <c r="M37" s="122">
        <f>SUM(Table4[[#This Row],[2014]:[2024]])</f>
        <v>75</v>
      </c>
      <c r="N37" s="23"/>
      <c r="P37" s="71"/>
      <c r="Q37" s="70"/>
    </row>
    <row r="38" spans="1:17" ht="16.5" customHeight="1" x14ac:dyDescent="0.25">
      <c r="A38" s="121" t="s">
        <v>37</v>
      </c>
      <c r="B38" s="126">
        <v>0</v>
      </c>
      <c r="C38" s="126">
        <v>0</v>
      </c>
      <c r="D38" s="126">
        <v>0</v>
      </c>
      <c r="E38" s="126">
        <v>0</v>
      </c>
      <c r="F38" s="126">
        <v>0</v>
      </c>
      <c r="G38" s="126">
        <v>0</v>
      </c>
      <c r="H38" s="126">
        <v>0</v>
      </c>
      <c r="I38" s="126">
        <v>0</v>
      </c>
      <c r="J38" s="127">
        <v>0</v>
      </c>
      <c r="K38" s="127">
        <v>0</v>
      </c>
      <c r="L38" s="127">
        <v>0</v>
      </c>
      <c r="M38" s="122">
        <f>SUM(Table4[[#This Row],[2014]:[2024]])</f>
        <v>0</v>
      </c>
      <c r="N38" s="23"/>
      <c r="P38" s="71"/>
      <c r="Q38" s="70"/>
    </row>
    <row r="39" spans="1:17" ht="16.5" customHeight="1" x14ac:dyDescent="0.25">
      <c r="A39" s="121" t="s">
        <v>38</v>
      </c>
      <c r="B39" s="126">
        <v>1</v>
      </c>
      <c r="C39" s="126">
        <v>2</v>
      </c>
      <c r="D39" s="128">
        <v>7</v>
      </c>
      <c r="E39" s="128">
        <v>6</v>
      </c>
      <c r="F39" s="131">
        <v>17</v>
      </c>
      <c r="G39" s="127">
        <v>19</v>
      </c>
      <c r="H39" s="127">
        <v>32</v>
      </c>
      <c r="I39" s="127">
        <v>57</v>
      </c>
      <c r="J39" s="127">
        <v>68</v>
      </c>
      <c r="K39" s="127">
        <v>139</v>
      </c>
      <c r="L39" s="127">
        <v>97</v>
      </c>
      <c r="M39" s="122">
        <f>SUM(Table4[[#This Row],[2014]:[2024]])</f>
        <v>445</v>
      </c>
      <c r="N39" s="23"/>
      <c r="P39" s="71"/>
      <c r="Q39" s="70"/>
    </row>
    <row r="40" spans="1:17" ht="16.5" customHeight="1" x14ac:dyDescent="0.25">
      <c r="A40" s="121" t="s">
        <v>39</v>
      </c>
      <c r="B40" s="126">
        <v>0</v>
      </c>
      <c r="C40" s="126">
        <v>7</v>
      </c>
      <c r="D40" s="128">
        <v>13</v>
      </c>
      <c r="E40" s="128">
        <v>22</v>
      </c>
      <c r="F40" s="132">
        <v>15</v>
      </c>
      <c r="G40" s="127">
        <v>28</v>
      </c>
      <c r="H40" s="127">
        <v>18</v>
      </c>
      <c r="I40" s="127">
        <v>54</v>
      </c>
      <c r="J40" s="127">
        <v>43</v>
      </c>
      <c r="K40" s="127">
        <v>60</v>
      </c>
      <c r="L40" s="127">
        <v>43</v>
      </c>
      <c r="M40" s="122">
        <f>SUM(Table4[[#This Row],[2014]:[2024]])</f>
        <v>303</v>
      </c>
      <c r="N40" s="23"/>
      <c r="P40" s="71"/>
      <c r="Q40" s="70"/>
    </row>
    <row r="41" spans="1:17" ht="16.5" customHeight="1" x14ac:dyDescent="0.25">
      <c r="A41" s="121" t="s">
        <v>40</v>
      </c>
      <c r="B41" s="126">
        <v>1</v>
      </c>
      <c r="C41" s="126">
        <v>167</v>
      </c>
      <c r="D41" s="128">
        <v>1496</v>
      </c>
      <c r="E41" s="128">
        <v>2002</v>
      </c>
      <c r="F41" s="132">
        <v>1593</v>
      </c>
      <c r="G41" s="128">
        <v>2450</v>
      </c>
      <c r="H41" s="128">
        <v>2806</v>
      </c>
      <c r="I41" s="128">
        <v>4297</v>
      </c>
      <c r="J41" s="128">
        <v>7210</v>
      </c>
      <c r="K41" s="128">
        <v>4534</v>
      </c>
      <c r="L41" s="128">
        <v>4012</v>
      </c>
      <c r="M41" s="122">
        <f>SUM(Table4[[#This Row],[2014]:[2024]])</f>
        <v>30568</v>
      </c>
      <c r="N41" s="23"/>
      <c r="P41" s="71"/>
      <c r="Q41" s="70"/>
    </row>
    <row r="42" spans="1:17" ht="16.5" customHeight="1" x14ac:dyDescent="0.25">
      <c r="A42" s="121" t="s">
        <v>41</v>
      </c>
      <c r="B42" s="126">
        <v>0</v>
      </c>
      <c r="C42" s="126">
        <v>5</v>
      </c>
      <c r="D42" s="128">
        <v>3</v>
      </c>
      <c r="E42" s="128">
        <v>1</v>
      </c>
      <c r="F42" s="132">
        <v>1</v>
      </c>
      <c r="G42" s="127">
        <v>43</v>
      </c>
      <c r="H42" s="127">
        <v>24</v>
      </c>
      <c r="I42" s="129">
        <v>29</v>
      </c>
      <c r="J42" s="127">
        <v>27</v>
      </c>
      <c r="K42" s="127">
        <v>39</v>
      </c>
      <c r="L42" s="127">
        <v>35</v>
      </c>
      <c r="M42" s="122">
        <f>SUM(Table4[[#This Row],[2014]:[2024]])</f>
        <v>207</v>
      </c>
      <c r="N42" s="23"/>
      <c r="P42" s="71"/>
      <c r="Q42" s="70"/>
    </row>
    <row r="43" spans="1:17" ht="16.5" customHeight="1" x14ac:dyDescent="0.25">
      <c r="A43" s="121" t="s">
        <v>42</v>
      </c>
      <c r="B43" s="126">
        <v>0</v>
      </c>
      <c r="C43" s="126">
        <v>1</v>
      </c>
      <c r="D43" s="128">
        <v>4</v>
      </c>
      <c r="E43" s="128">
        <v>1</v>
      </c>
      <c r="F43" s="132">
        <v>4</v>
      </c>
      <c r="G43" s="127">
        <v>14</v>
      </c>
      <c r="H43" s="127">
        <v>8</v>
      </c>
      <c r="I43" s="129">
        <v>8</v>
      </c>
      <c r="J43" s="127">
        <v>3</v>
      </c>
      <c r="K43" s="127">
        <v>2</v>
      </c>
      <c r="L43" s="127">
        <v>4</v>
      </c>
      <c r="M43" s="122">
        <f>SUM(Table4[[#This Row],[2014]:[2024]])</f>
        <v>49</v>
      </c>
      <c r="N43" s="23"/>
      <c r="P43" s="71"/>
      <c r="Q43" s="70"/>
    </row>
    <row r="44" spans="1:17" ht="16.5" customHeight="1" x14ac:dyDescent="0.25">
      <c r="A44" s="121" t="s">
        <v>43</v>
      </c>
      <c r="B44" s="126">
        <v>2</v>
      </c>
      <c r="C44" s="126">
        <v>16</v>
      </c>
      <c r="D44" s="128">
        <v>17</v>
      </c>
      <c r="E44" s="128">
        <v>37</v>
      </c>
      <c r="F44" s="132">
        <v>37</v>
      </c>
      <c r="G44" s="127">
        <v>65</v>
      </c>
      <c r="H44" s="127">
        <v>70</v>
      </c>
      <c r="I44" s="129">
        <v>125</v>
      </c>
      <c r="J44" s="127">
        <v>284</v>
      </c>
      <c r="K44" s="127">
        <v>391</v>
      </c>
      <c r="L44" s="127">
        <v>333</v>
      </c>
      <c r="M44" s="122">
        <f>SUM(Table4[[#This Row],[2014]:[2024]])</f>
        <v>1377</v>
      </c>
      <c r="N44" s="23"/>
      <c r="P44" s="71"/>
      <c r="Q44" s="70"/>
    </row>
    <row r="45" spans="1:17" ht="16.5" customHeight="1" x14ac:dyDescent="0.25">
      <c r="A45" s="121" t="s">
        <v>44</v>
      </c>
      <c r="B45" s="126">
        <v>0</v>
      </c>
      <c r="C45" s="126">
        <v>0</v>
      </c>
      <c r="D45" s="126">
        <v>0</v>
      </c>
      <c r="E45" s="126">
        <v>0</v>
      </c>
      <c r="F45" s="130">
        <v>1</v>
      </c>
      <c r="G45" s="127">
        <v>3</v>
      </c>
      <c r="H45" s="127">
        <v>1</v>
      </c>
      <c r="I45" s="129">
        <v>8</v>
      </c>
      <c r="J45" s="127">
        <v>6</v>
      </c>
      <c r="K45" s="127">
        <v>8</v>
      </c>
      <c r="L45" s="127">
        <v>5</v>
      </c>
      <c r="M45" s="122">
        <f>SUM(Table4[[#This Row],[2014]:[2024]])</f>
        <v>32</v>
      </c>
      <c r="N45" s="23"/>
      <c r="P45" s="71"/>
      <c r="Q45" s="70"/>
    </row>
    <row r="46" spans="1:17" ht="16.5" customHeight="1" x14ac:dyDescent="0.25">
      <c r="A46" s="121" t="s">
        <v>45</v>
      </c>
      <c r="B46" s="126">
        <v>0</v>
      </c>
      <c r="C46" s="126">
        <v>0</v>
      </c>
      <c r="D46" s="126">
        <v>0</v>
      </c>
      <c r="E46" s="126">
        <v>0</v>
      </c>
      <c r="F46" s="126">
        <v>0</v>
      </c>
      <c r="G46" s="127">
        <v>2</v>
      </c>
      <c r="H46" s="127">
        <v>2</v>
      </c>
      <c r="I46" s="129">
        <v>7</v>
      </c>
      <c r="J46" s="127">
        <v>8</v>
      </c>
      <c r="K46" s="127">
        <v>3</v>
      </c>
      <c r="L46" s="127">
        <v>3</v>
      </c>
      <c r="M46" s="122">
        <f>SUM(Table4[[#This Row],[2014]:[2024]])</f>
        <v>25</v>
      </c>
      <c r="N46" s="23"/>
      <c r="P46" s="71"/>
      <c r="Q46" s="70"/>
    </row>
    <row r="47" spans="1:17" ht="16.5" customHeight="1" x14ac:dyDescent="0.25">
      <c r="A47" s="121" t="s">
        <v>46</v>
      </c>
      <c r="B47" s="126">
        <v>2</v>
      </c>
      <c r="C47" s="126">
        <v>0</v>
      </c>
      <c r="D47" s="128">
        <v>10</v>
      </c>
      <c r="E47" s="128">
        <v>10</v>
      </c>
      <c r="F47" s="128">
        <v>26</v>
      </c>
      <c r="G47" s="127">
        <v>76</v>
      </c>
      <c r="H47" s="127">
        <v>25</v>
      </c>
      <c r="I47" s="129">
        <v>80</v>
      </c>
      <c r="J47" s="127">
        <v>22</v>
      </c>
      <c r="K47" s="127">
        <v>40</v>
      </c>
      <c r="L47" s="127">
        <v>54</v>
      </c>
      <c r="M47" s="122">
        <f>SUM(Table4[[#This Row],[2014]:[2024]])</f>
        <v>345</v>
      </c>
      <c r="N47" s="23"/>
      <c r="P47" s="71"/>
      <c r="Q47" s="70"/>
    </row>
    <row r="48" spans="1:17" ht="16.5" customHeight="1" x14ac:dyDescent="0.25">
      <c r="A48" s="121" t="s">
        <v>47</v>
      </c>
      <c r="B48" s="126">
        <v>0</v>
      </c>
      <c r="C48" s="126">
        <v>2</v>
      </c>
      <c r="D48" s="128">
        <v>7</v>
      </c>
      <c r="E48" s="128">
        <v>8</v>
      </c>
      <c r="F48" s="130">
        <v>11</v>
      </c>
      <c r="G48" s="127">
        <v>10</v>
      </c>
      <c r="H48" s="127">
        <v>6</v>
      </c>
      <c r="I48" s="129">
        <v>11</v>
      </c>
      <c r="J48" s="127">
        <v>16</v>
      </c>
      <c r="K48" s="127">
        <v>11</v>
      </c>
      <c r="L48" s="127">
        <v>24</v>
      </c>
      <c r="M48" s="122">
        <f>SUM(Table4[[#This Row],[2014]:[2024]])</f>
        <v>106</v>
      </c>
      <c r="N48" s="23"/>
      <c r="P48" s="71"/>
      <c r="Q48" s="70"/>
    </row>
    <row r="49" spans="1:17" ht="16.5" customHeight="1" x14ac:dyDescent="0.25">
      <c r="A49" s="121" t="s">
        <v>48</v>
      </c>
      <c r="B49" s="126">
        <v>4</v>
      </c>
      <c r="C49" s="126">
        <v>21</v>
      </c>
      <c r="D49" s="128">
        <v>42</v>
      </c>
      <c r="E49" s="128">
        <v>19</v>
      </c>
      <c r="F49" s="130">
        <v>21</v>
      </c>
      <c r="G49" s="127">
        <v>31</v>
      </c>
      <c r="H49" s="127">
        <v>54</v>
      </c>
      <c r="I49" s="129">
        <v>759</v>
      </c>
      <c r="J49" s="128">
        <v>1461</v>
      </c>
      <c r="K49" s="127">
        <v>888</v>
      </c>
      <c r="L49" s="127">
        <v>590</v>
      </c>
      <c r="M49" s="122">
        <f>SUM(Table4[[#This Row],[2014]:[2024]])</f>
        <v>3890</v>
      </c>
      <c r="N49" s="23"/>
      <c r="P49" s="71"/>
      <c r="Q49" s="70"/>
    </row>
    <row r="50" spans="1:17" ht="16.5" customHeight="1" x14ac:dyDescent="0.25">
      <c r="A50" s="121" t="s">
        <v>49</v>
      </c>
      <c r="B50" s="126">
        <v>0</v>
      </c>
      <c r="C50" s="126">
        <v>1</v>
      </c>
      <c r="D50" s="128">
        <v>5</v>
      </c>
      <c r="E50" s="128">
        <v>0</v>
      </c>
      <c r="F50" s="130">
        <v>3</v>
      </c>
      <c r="G50" s="127">
        <v>5</v>
      </c>
      <c r="H50" s="127">
        <v>1</v>
      </c>
      <c r="I50" s="129">
        <v>41</v>
      </c>
      <c r="J50" s="127">
        <v>50</v>
      </c>
      <c r="K50" s="127">
        <v>27</v>
      </c>
      <c r="L50" s="127">
        <v>4</v>
      </c>
      <c r="M50" s="122">
        <f>SUM(Table4[[#This Row],[2014]:[2024]])</f>
        <v>137</v>
      </c>
      <c r="N50" s="23"/>
      <c r="P50" s="71"/>
      <c r="Q50" s="70"/>
    </row>
    <row r="51" spans="1:17" ht="16.5" customHeight="1" x14ac:dyDescent="0.25">
      <c r="A51" s="121" t="s">
        <v>50</v>
      </c>
      <c r="B51" s="126">
        <v>1</v>
      </c>
      <c r="C51" s="126">
        <v>18</v>
      </c>
      <c r="D51" s="128">
        <v>22</v>
      </c>
      <c r="E51" s="128">
        <v>20</v>
      </c>
      <c r="F51" s="130">
        <v>31</v>
      </c>
      <c r="G51" s="127">
        <v>55</v>
      </c>
      <c r="H51" s="127">
        <v>97</v>
      </c>
      <c r="I51" s="129">
        <v>530</v>
      </c>
      <c r="J51" s="128">
        <v>1227</v>
      </c>
      <c r="K51" s="128">
        <v>1439</v>
      </c>
      <c r="L51" s="128">
        <v>627</v>
      </c>
      <c r="M51" s="122">
        <f>SUM(Table4[[#This Row],[2014]:[2024]])</f>
        <v>4067</v>
      </c>
      <c r="N51" s="23"/>
      <c r="P51" s="71"/>
      <c r="Q51" s="70"/>
    </row>
    <row r="52" spans="1:17" ht="16.5" customHeight="1" x14ac:dyDescent="0.25">
      <c r="A52" s="121" t="s">
        <v>51</v>
      </c>
      <c r="B52" s="126">
        <v>2</v>
      </c>
      <c r="C52" s="126">
        <v>8</v>
      </c>
      <c r="D52" s="128">
        <v>7</v>
      </c>
      <c r="E52" s="128">
        <v>7</v>
      </c>
      <c r="F52" s="130">
        <v>17</v>
      </c>
      <c r="G52" s="127">
        <v>993</v>
      </c>
      <c r="H52" s="128">
        <v>1566</v>
      </c>
      <c r="I52" s="129">
        <v>1374</v>
      </c>
      <c r="J52" s="128">
        <v>1456</v>
      </c>
      <c r="K52" s="127">
        <v>733</v>
      </c>
      <c r="L52" s="127">
        <v>383</v>
      </c>
      <c r="M52" s="122">
        <f>SUM(Table4[[#This Row],[2014]:[2024]])</f>
        <v>6546</v>
      </c>
      <c r="N52" s="23"/>
      <c r="P52" s="71"/>
      <c r="Q52" s="70"/>
    </row>
    <row r="53" spans="1:17" ht="16.5" customHeight="1" x14ac:dyDescent="0.25">
      <c r="A53" s="121" t="s">
        <v>52</v>
      </c>
      <c r="B53" s="126">
        <v>0</v>
      </c>
      <c r="C53" s="126">
        <v>0</v>
      </c>
      <c r="D53" s="126">
        <v>0</v>
      </c>
      <c r="E53" s="126">
        <v>1</v>
      </c>
      <c r="F53" s="126">
        <v>0</v>
      </c>
      <c r="G53" s="126">
        <v>0</v>
      </c>
      <c r="H53" s="126">
        <v>0</v>
      </c>
      <c r="I53" s="126">
        <v>0</v>
      </c>
      <c r="J53" s="128">
        <v>0</v>
      </c>
      <c r="K53" s="127">
        <v>1</v>
      </c>
      <c r="L53" s="127">
        <v>0</v>
      </c>
      <c r="M53" s="122">
        <f>SUM(Table4[[#This Row],[2014]:[2024]])</f>
        <v>2</v>
      </c>
      <c r="N53" s="23"/>
      <c r="P53" s="71"/>
      <c r="Q53" s="70"/>
    </row>
    <row r="54" spans="1:17" ht="16.5" customHeight="1" x14ac:dyDescent="0.25">
      <c r="A54" s="121" t="s">
        <v>53</v>
      </c>
      <c r="B54" s="126">
        <v>0</v>
      </c>
      <c r="C54" s="126">
        <v>0</v>
      </c>
      <c r="D54" s="126">
        <v>0</v>
      </c>
      <c r="E54" s="126">
        <v>0</v>
      </c>
      <c r="F54" s="126">
        <v>0</v>
      </c>
      <c r="G54" s="126">
        <v>0</v>
      </c>
      <c r="H54" s="126">
        <v>0</v>
      </c>
      <c r="I54" s="126">
        <v>0</v>
      </c>
      <c r="J54" s="128">
        <v>0</v>
      </c>
      <c r="K54" s="128">
        <v>0</v>
      </c>
      <c r="L54" s="128">
        <v>0</v>
      </c>
      <c r="M54" s="122">
        <f>SUM(Table4[[#This Row],[2014]:[2024]])</f>
        <v>0</v>
      </c>
      <c r="N54" s="23"/>
      <c r="P54" s="71"/>
      <c r="Q54" s="70"/>
    </row>
    <row r="55" spans="1:17" ht="16.5" customHeight="1" x14ac:dyDescent="0.25">
      <c r="A55" s="121" t="s">
        <v>54</v>
      </c>
      <c r="B55" s="126">
        <v>0</v>
      </c>
      <c r="C55" s="126">
        <v>6</v>
      </c>
      <c r="D55" s="128">
        <v>15</v>
      </c>
      <c r="E55" s="128">
        <v>15</v>
      </c>
      <c r="F55" s="130">
        <v>24</v>
      </c>
      <c r="G55" s="127">
        <v>129</v>
      </c>
      <c r="H55" s="127">
        <v>30</v>
      </c>
      <c r="I55" s="129">
        <v>91</v>
      </c>
      <c r="J55" s="127">
        <v>223</v>
      </c>
      <c r="K55" s="127">
        <v>201</v>
      </c>
      <c r="L55" s="127">
        <v>237</v>
      </c>
      <c r="M55" s="122">
        <f>SUM(Table4[[#This Row],[2014]:[2024]])</f>
        <v>971</v>
      </c>
      <c r="N55" s="23"/>
      <c r="P55" s="71"/>
      <c r="Q55" s="70"/>
    </row>
    <row r="56" spans="1:17" ht="16.5" customHeight="1" x14ac:dyDescent="0.25">
      <c r="A56" s="121" t="s">
        <v>55</v>
      </c>
      <c r="B56" s="126">
        <v>1</v>
      </c>
      <c r="C56" s="126">
        <v>1</v>
      </c>
      <c r="D56" s="128">
        <v>2</v>
      </c>
      <c r="E56" s="128">
        <v>9</v>
      </c>
      <c r="F56" s="130">
        <v>8</v>
      </c>
      <c r="G56" s="127">
        <v>6</v>
      </c>
      <c r="H56" s="127">
        <v>6</v>
      </c>
      <c r="I56" s="129">
        <v>15</v>
      </c>
      <c r="J56" s="127">
        <v>20</v>
      </c>
      <c r="K56" s="127">
        <v>11</v>
      </c>
      <c r="L56" s="127">
        <v>6</v>
      </c>
      <c r="M56" s="122">
        <f>SUM(Table4[[#This Row],[2014]:[2024]])</f>
        <v>85</v>
      </c>
      <c r="N56" s="23"/>
      <c r="P56" s="71"/>
      <c r="Q56" s="70"/>
    </row>
    <row r="57" spans="1:17" ht="16.5" customHeight="1" x14ac:dyDescent="0.25">
      <c r="A57" s="121" t="s">
        <v>56</v>
      </c>
      <c r="B57" s="126">
        <v>1</v>
      </c>
      <c r="C57" s="126">
        <v>1</v>
      </c>
      <c r="D57" s="128">
        <v>10</v>
      </c>
      <c r="E57" s="128">
        <v>4</v>
      </c>
      <c r="F57" s="130">
        <v>9</v>
      </c>
      <c r="G57" s="127">
        <v>21</v>
      </c>
      <c r="H57" s="127">
        <v>13</v>
      </c>
      <c r="I57" s="129">
        <v>17</v>
      </c>
      <c r="J57" s="127">
        <v>12</v>
      </c>
      <c r="K57" s="127">
        <v>21</v>
      </c>
      <c r="L57" s="127">
        <v>17</v>
      </c>
      <c r="M57" s="122">
        <f>SUM(Table4[[#This Row],[2014]:[2024]])</f>
        <v>126</v>
      </c>
      <c r="N57" s="23"/>
      <c r="P57" s="71"/>
      <c r="Q57" s="70"/>
    </row>
    <row r="58" spans="1:17" ht="16.5" customHeight="1" x14ac:dyDescent="0.25">
      <c r="A58" s="121" t="s">
        <v>57</v>
      </c>
      <c r="B58" s="126">
        <v>0</v>
      </c>
      <c r="C58" s="126">
        <v>0</v>
      </c>
      <c r="D58" s="126">
        <v>0</v>
      </c>
      <c r="E58" s="126">
        <v>0</v>
      </c>
      <c r="F58" s="126">
        <v>0</v>
      </c>
      <c r="G58" s="126">
        <v>0</v>
      </c>
      <c r="H58" s="126">
        <v>0</v>
      </c>
      <c r="I58" s="126">
        <v>0</v>
      </c>
      <c r="J58" s="127">
        <v>0</v>
      </c>
      <c r="K58" s="127">
        <v>0</v>
      </c>
      <c r="L58" s="127">
        <v>0</v>
      </c>
      <c r="M58" s="122">
        <f>SUM(Table4[[#This Row],[2014]:[2024]])</f>
        <v>0</v>
      </c>
      <c r="N58" s="23"/>
      <c r="P58" s="71"/>
      <c r="Q58" s="70"/>
    </row>
    <row r="59" spans="1:17" ht="16.5" customHeight="1" x14ac:dyDescent="0.25">
      <c r="A59" s="121" t="s">
        <v>58</v>
      </c>
      <c r="B59" s="126">
        <v>1</v>
      </c>
      <c r="C59" s="126">
        <v>5</v>
      </c>
      <c r="D59" s="126">
        <v>13</v>
      </c>
      <c r="E59" s="126">
        <v>13</v>
      </c>
      <c r="F59" s="130">
        <v>3</v>
      </c>
      <c r="G59" s="127">
        <v>64</v>
      </c>
      <c r="H59" s="127">
        <v>87</v>
      </c>
      <c r="I59" s="127">
        <v>162</v>
      </c>
      <c r="J59" s="127">
        <v>253</v>
      </c>
      <c r="K59" s="127">
        <v>301</v>
      </c>
      <c r="L59" s="127">
        <v>160</v>
      </c>
      <c r="M59" s="122">
        <f>SUM(Table4[[#This Row],[2014]:[2024]])</f>
        <v>1062</v>
      </c>
      <c r="N59" s="23"/>
      <c r="P59" s="71"/>
      <c r="Q59" s="70"/>
    </row>
    <row r="60" spans="1:17" ht="16.5" customHeight="1" x14ac:dyDescent="0.25">
      <c r="A60" s="121" t="s">
        <v>59</v>
      </c>
      <c r="B60" s="126">
        <v>0</v>
      </c>
      <c r="C60" s="126">
        <v>1</v>
      </c>
      <c r="D60" s="126">
        <v>0</v>
      </c>
      <c r="E60" s="126">
        <v>0</v>
      </c>
      <c r="F60" s="130">
        <v>4</v>
      </c>
      <c r="G60" s="127">
        <v>18</v>
      </c>
      <c r="H60" s="127">
        <v>9</v>
      </c>
      <c r="I60" s="127">
        <v>18</v>
      </c>
      <c r="J60" s="127">
        <v>8</v>
      </c>
      <c r="K60" s="127">
        <v>11</v>
      </c>
      <c r="L60" s="127">
        <v>19</v>
      </c>
      <c r="M60" s="122">
        <f>SUM(Table4[[#This Row],[2014]:[2024]])</f>
        <v>88</v>
      </c>
      <c r="N60" s="23"/>
      <c r="P60" s="71"/>
      <c r="Q60" s="70"/>
    </row>
    <row r="61" spans="1:17" ht="16.5" customHeight="1" x14ac:dyDescent="0.25">
      <c r="A61" s="121" t="s">
        <v>60</v>
      </c>
      <c r="B61" s="126">
        <v>2</v>
      </c>
      <c r="C61" s="126">
        <v>0</v>
      </c>
      <c r="D61" s="126">
        <v>2</v>
      </c>
      <c r="E61" s="126">
        <v>11</v>
      </c>
      <c r="F61" s="130">
        <v>2</v>
      </c>
      <c r="G61" s="127">
        <v>12</v>
      </c>
      <c r="H61" s="127">
        <v>1</v>
      </c>
      <c r="I61" s="127">
        <v>8</v>
      </c>
      <c r="J61" s="127">
        <v>8</v>
      </c>
      <c r="K61" s="127">
        <v>26</v>
      </c>
      <c r="L61" s="127">
        <v>13</v>
      </c>
      <c r="M61" s="122">
        <f>SUM(Table4[[#This Row],[2014]:[2024]])</f>
        <v>85</v>
      </c>
      <c r="N61" s="23"/>
      <c r="P61" s="71"/>
      <c r="Q61" s="70"/>
    </row>
    <row r="62" spans="1:17" ht="16.5" customHeight="1" x14ac:dyDescent="0.25">
      <c r="A62" s="121" t="s">
        <v>61</v>
      </c>
      <c r="B62" s="126">
        <v>0</v>
      </c>
      <c r="C62" s="126">
        <v>4</v>
      </c>
      <c r="D62" s="126">
        <v>0</v>
      </c>
      <c r="E62" s="126">
        <v>13</v>
      </c>
      <c r="F62" s="130">
        <v>8</v>
      </c>
      <c r="G62" s="127">
        <v>12</v>
      </c>
      <c r="H62" s="127">
        <v>14</v>
      </c>
      <c r="I62" s="127">
        <v>18</v>
      </c>
      <c r="J62" s="127">
        <v>49</v>
      </c>
      <c r="K62" s="127">
        <v>117</v>
      </c>
      <c r="L62" s="127">
        <v>67</v>
      </c>
      <c r="M62" s="122">
        <f>SUM(Table4[[#This Row],[2014]:[2024]])</f>
        <v>302</v>
      </c>
      <c r="N62" s="23"/>
      <c r="P62" s="71"/>
      <c r="Q62" s="70"/>
    </row>
    <row r="63" spans="1:17" ht="16.5" customHeight="1" x14ac:dyDescent="0.25">
      <c r="A63" s="121" t="s">
        <v>62</v>
      </c>
      <c r="B63" s="126">
        <v>0</v>
      </c>
      <c r="C63" s="126">
        <v>0</v>
      </c>
      <c r="D63" s="126">
        <v>1</v>
      </c>
      <c r="E63" s="126">
        <v>0</v>
      </c>
      <c r="F63" s="126">
        <v>0</v>
      </c>
      <c r="G63" s="127">
        <v>1</v>
      </c>
      <c r="H63" s="127">
        <v>0</v>
      </c>
      <c r="I63" s="127">
        <v>1</v>
      </c>
      <c r="J63" s="127">
        <v>11</v>
      </c>
      <c r="K63" s="127">
        <v>14</v>
      </c>
      <c r="L63" s="127">
        <v>20</v>
      </c>
      <c r="M63" s="122">
        <f>SUM(Table4[[#This Row],[2014]:[2024]])</f>
        <v>48</v>
      </c>
      <c r="N63" s="23"/>
      <c r="P63" s="71"/>
      <c r="Q63" s="70"/>
    </row>
    <row r="64" spans="1:17" ht="16.5" customHeight="1" x14ac:dyDescent="0.25">
      <c r="A64" s="121" t="s">
        <v>63</v>
      </c>
      <c r="B64" s="126">
        <v>2</v>
      </c>
      <c r="C64" s="126">
        <v>2</v>
      </c>
      <c r="D64" s="128">
        <v>6</v>
      </c>
      <c r="E64" s="128">
        <v>9</v>
      </c>
      <c r="F64" s="130">
        <v>8</v>
      </c>
      <c r="G64" s="127">
        <v>23</v>
      </c>
      <c r="H64" s="127">
        <v>29</v>
      </c>
      <c r="I64" s="127">
        <v>46</v>
      </c>
      <c r="J64" s="127">
        <v>64</v>
      </c>
      <c r="K64" s="127">
        <v>68</v>
      </c>
      <c r="L64" s="127">
        <v>51</v>
      </c>
      <c r="M64" s="122">
        <f>SUM(Table4[[#This Row],[2014]:[2024]])</f>
        <v>308</v>
      </c>
      <c r="N64" s="23"/>
      <c r="P64" s="71"/>
      <c r="Q64" s="70"/>
    </row>
    <row r="65" spans="1:19" ht="16.5" customHeight="1" x14ac:dyDescent="0.25">
      <c r="A65" s="121" t="s">
        <v>64</v>
      </c>
      <c r="B65" s="126">
        <v>18</v>
      </c>
      <c r="C65" s="126">
        <v>393</v>
      </c>
      <c r="D65" s="128">
        <v>699</v>
      </c>
      <c r="E65" s="128">
        <v>796</v>
      </c>
      <c r="F65" s="130">
        <v>878</v>
      </c>
      <c r="G65" s="127">
        <v>964</v>
      </c>
      <c r="H65" s="127">
        <v>896</v>
      </c>
      <c r="I65" s="128">
        <v>1976</v>
      </c>
      <c r="J65" s="128">
        <v>2475</v>
      </c>
      <c r="K65" s="128">
        <v>2231</v>
      </c>
      <c r="L65" s="128">
        <v>2162</v>
      </c>
      <c r="M65" s="122">
        <f>SUM(Table4[[#This Row],[2014]:[2024]])</f>
        <v>13488</v>
      </c>
      <c r="N65" s="23"/>
      <c r="P65" s="71"/>
      <c r="Q65" s="70"/>
    </row>
    <row r="66" spans="1:19" ht="16.5" customHeight="1" x14ac:dyDescent="0.25">
      <c r="A66" s="121" t="s">
        <v>65</v>
      </c>
      <c r="B66" s="126">
        <v>0</v>
      </c>
      <c r="C66" s="126">
        <v>0</v>
      </c>
      <c r="D66" s="126">
        <v>0</v>
      </c>
      <c r="E66" s="126">
        <v>0</v>
      </c>
      <c r="F66" s="126">
        <v>0</v>
      </c>
      <c r="G66" s="126">
        <v>0</v>
      </c>
      <c r="H66" s="126">
        <v>0</v>
      </c>
      <c r="I66" s="126">
        <v>0</v>
      </c>
      <c r="J66" s="128">
        <v>0</v>
      </c>
      <c r="K66" s="128">
        <v>0</v>
      </c>
      <c r="L66" s="128">
        <v>0</v>
      </c>
      <c r="M66" s="122">
        <f>SUM(Table4[[#This Row],[2014]:[2024]])</f>
        <v>0</v>
      </c>
      <c r="N66" s="23"/>
      <c r="O66" s="65"/>
      <c r="R66" s="71"/>
      <c r="S66" s="70"/>
    </row>
    <row r="67" spans="1:19" ht="16.5" customHeight="1" x14ac:dyDescent="0.25">
      <c r="A67" s="94" t="s">
        <v>66</v>
      </c>
      <c r="B67" s="126">
        <v>0</v>
      </c>
      <c r="C67" s="126">
        <v>13</v>
      </c>
      <c r="D67" s="126">
        <v>11</v>
      </c>
      <c r="E67" s="126">
        <v>19</v>
      </c>
      <c r="F67" s="126">
        <v>1</v>
      </c>
      <c r="G67" s="126">
        <v>2</v>
      </c>
      <c r="H67" s="126">
        <v>2</v>
      </c>
      <c r="I67" s="126">
        <v>27</v>
      </c>
      <c r="J67" s="127">
        <v>8</v>
      </c>
      <c r="K67" s="127">
        <v>11</v>
      </c>
      <c r="L67" s="127">
        <v>3</v>
      </c>
      <c r="M67" s="122">
        <f>SUM(Table4[[#This Row],[2014]:[2024]])</f>
        <v>97</v>
      </c>
      <c r="N67" s="23"/>
      <c r="O67" s="65"/>
      <c r="R67" s="71"/>
      <c r="S67" s="70"/>
    </row>
    <row r="68" spans="1:19" ht="16.5" customHeight="1" x14ac:dyDescent="0.25">
      <c r="A68" s="121" t="s">
        <v>67</v>
      </c>
      <c r="B68" s="126">
        <v>3</v>
      </c>
      <c r="C68" s="126">
        <v>7</v>
      </c>
      <c r="D68" s="126">
        <v>8</v>
      </c>
      <c r="E68" s="126">
        <v>20</v>
      </c>
      <c r="F68" s="126">
        <v>16311</v>
      </c>
      <c r="G68" s="128">
        <v>18636</v>
      </c>
      <c r="H68" s="128">
        <v>17117</v>
      </c>
      <c r="I68" s="128">
        <v>24855</v>
      </c>
      <c r="J68" s="128">
        <v>32153</v>
      </c>
      <c r="K68" s="128">
        <v>40326</v>
      </c>
      <c r="L68" s="128">
        <v>55226</v>
      </c>
      <c r="M68" s="122">
        <f>SUM(Table4[[#This Row],[2014]:[2024]])</f>
        <v>204662</v>
      </c>
      <c r="N68" s="23"/>
      <c r="O68" s="65"/>
      <c r="R68" s="71"/>
      <c r="S68" s="70"/>
    </row>
    <row r="69" spans="1:19" ht="16.5" customHeight="1" x14ac:dyDescent="0.25">
      <c r="A69" s="121" t="s">
        <v>68</v>
      </c>
      <c r="B69" s="126">
        <v>0</v>
      </c>
      <c r="C69" s="126">
        <v>0</v>
      </c>
      <c r="D69" s="126">
        <v>0</v>
      </c>
      <c r="E69" s="126">
        <v>0</v>
      </c>
      <c r="F69" s="126">
        <v>0</v>
      </c>
      <c r="G69" s="127">
        <v>2</v>
      </c>
      <c r="H69" s="127">
        <v>0</v>
      </c>
      <c r="I69" s="127">
        <v>0</v>
      </c>
      <c r="J69" s="127">
        <v>1</v>
      </c>
      <c r="K69" s="127">
        <v>0</v>
      </c>
      <c r="L69" s="127">
        <v>0</v>
      </c>
      <c r="M69" s="122">
        <f>SUM(Table4[[#This Row],[2014]:[2024]])</f>
        <v>3</v>
      </c>
      <c r="N69" s="23"/>
      <c r="O69" s="65"/>
      <c r="R69" s="71"/>
      <c r="S69" s="70"/>
    </row>
    <row r="70" spans="1:19" ht="16.5" customHeight="1" x14ac:dyDescent="0.25">
      <c r="A70" s="121" t="s">
        <v>69</v>
      </c>
      <c r="B70" s="126">
        <v>2</v>
      </c>
      <c r="C70" s="126">
        <v>14</v>
      </c>
      <c r="D70" s="126">
        <v>34</v>
      </c>
      <c r="E70" s="126">
        <v>41</v>
      </c>
      <c r="F70" s="126">
        <v>49</v>
      </c>
      <c r="G70" s="127">
        <v>79</v>
      </c>
      <c r="H70" s="127">
        <v>58</v>
      </c>
      <c r="I70" s="127">
        <v>97</v>
      </c>
      <c r="J70" s="127">
        <v>167</v>
      </c>
      <c r="K70" s="127">
        <v>414</v>
      </c>
      <c r="L70" s="127">
        <v>167</v>
      </c>
      <c r="M70" s="122">
        <f>SUM(Table4[[#This Row],[2014]:[2024]])</f>
        <v>1122</v>
      </c>
      <c r="N70" s="23"/>
      <c r="O70" s="65"/>
      <c r="R70" s="71"/>
      <c r="S70" s="70"/>
    </row>
    <row r="71" spans="1:19" ht="16.5" customHeight="1" x14ac:dyDescent="0.25">
      <c r="A71" s="121" t="s">
        <v>70</v>
      </c>
      <c r="B71" s="126">
        <v>2</v>
      </c>
      <c r="C71" s="126">
        <v>1</v>
      </c>
      <c r="D71" s="126">
        <v>4</v>
      </c>
      <c r="E71" s="126">
        <v>8</v>
      </c>
      <c r="F71" s="126">
        <v>14</v>
      </c>
      <c r="G71" s="127">
        <v>19</v>
      </c>
      <c r="H71" s="127">
        <v>30</v>
      </c>
      <c r="I71" s="127">
        <v>23</v>
      </c>
      <c r="J71" s="127">
        <v>21</v>
      </c>
      <c r="K71" s="127">
        <v>31</v>
      </c>
      <c r="L71" s="127">
        <v>28</v>
      </c>
      <c r="M71" s="122">
        <f>SUM(Table4[[#This Row],[2014]:[2024]])</f>
        <v>181</v>
      </c>
      <c r="N71" s="23"/>
      <c r="O71" s="65"/>
      <c r="R71" s="71"/>
      <c r="S71" s="70"/>
    </row>
    <row r="72" spans="1:19" ht="16.5" customHeight="1" x14ac:dyDescent="0.25">
      <c r="A72" s="121" t="s">
        <v>71</v>
      </c>
      <c r="B72" s="126">
        <v>0</v>
      </c>
      <c r="C72" s="126">
        <v>0</v>
      </c>
      <c r="D72" s="126">
        <v>1</v>
      </c>
      <c r="E72" s="126">
        <v>2</v>
      </c>
      <c r="F72" s="126">
        <v>0</v>
      </c>
      <c r="G72" s="127">
        <v>2</v>
      </c>
      <c r="H72" s="127">
        <v>1</v>
      </c>
      <c r="I72" s="127">
        <v>0</v>
      </c>
      <c r="J72" s="127">
        <v>0</v>
      </c>
      <c r="K72" s="127">
        <v>2</v>
      </c>
      <c r="L72" s="127">
        <v>1</v>
      </c>
      <c r="M72" s="122">
        <f>SUM(Table4[[#This Row],[2014]:[2024]])</f>
        <v>9</v>
      </c>
      <c r="N72" s="23"/>
      <c r="O72" s="65"/>
      <c r="R72" s="71"/>
      <c r="S72" s="70"/>
    </row>
    <row r="73" spans="1:19" ht="16.5" customHeight="1" x14ac:dyDescent="0.25">
      <c r="A73" s="121" t="s">
        <v>72</v>
      </c>
      <c r="B73" s="126">
        <v>0</v>
      </c>
      <c r="C73" s="126">
        <v>1</v>
      </c>
      <c r="D73" s="126">
        <v>5</v>
      </c>
      <c r="E73" s="126">
        <v>5</v>
      </c>
      <c r="F73" s="126">
        <v>4</v>
      </c>
      <c r="G73" s="127">
        <v>18</v>
      </c>
      <c r="H73" s="127">
        <v>14</v>
      </c>
      <c r="I73" s="127">
        <v>49</v>
      </c>
      <c r="J73" s="127">
        <v>74</v>
      </c>
      <c r="K73" s="127">
        <v>123</v>
      </c>
      <c r="L73" s="127">
        <v>76</v>
      </c>
      <c r="M73" s="122">
        <f>SUM(Table4[[#This Row],[2014]:[2024]])</f>
        <v>369</v>
      </c>
      <c r="N73" s="23"/>
      <c r="O73" s="65"/>
      <c r="R73" s="71"/>
      <c r="S73" s="70"/>
    </row>
    <row r="74" spans="1:19" ht="16.5" customHeight="1" x14ac:dyDescent="0.25">
      <c r="A74" s="121" t="s">
        <v>73</v>
      </c>
      <c r="B74" s="126">
        <v>0</v>
      </c>
      <c r="C74" s="126">
        <v>3</v>
      </c>
      <c r="D74" s="126">
        <v>2</v>
      </c>
      <c r="E74" s="126">
        <v>0</v>
      </c>
      <c r="F74" s="126">
        <v>1</v>
      </c>
      <c r="G74" s="127">
        <v>1</v>
      </c>
      <c r="H74" s="127">
        <v>1</v>
      </c>
      <c r="I74" s="127">
        <v>2</v>
      </c>
      <c r="J74" s="127">
        <v>2</v>
      </c>
      <c r="K74" s="127">
        <v>6</v>
      </c>
      <c r="L74" s="127">
        <v>3</v>
      </c>
      <c r="M74" s="122">
        <f>SUM(Table4[[#This Row],[2014]:[2024]])</f>
        <v>21</v>
      </c>
      <c r="N74" s="23"/>
      <c r="O74" s="65"/>
      <c r="R74" s="71"/>
      <c r="S74" s="70"/>
    </row>
    <row r="75" spans="1:19" ht="13.5" x14ac:dyDescent="0.2">
      <c r="A75" s="25"/>
      <c r="B75" s="133"/>
      <c r="C75" s="134"/>
      <c r="D75" s="134"/>
      <c r="E75" s="122"/>
      <c r="F75" s="124"/>
      <c r="G75" s="124"/>
    </row>
    <row r="78" spans="1:19" x14ac:dyDescent="0.2">
      <c r="B78" s="135"/>
    </row>
  </sheetData>
  <phoneticPr fontId="6" type="noConversion"/>
  <pageMargins left="0.5" right="0.25" top="0.5" bottom="0.75" header="0.3" footer="0.3"/>
  <pageSetup orientation="portrait" r:id="rId1"/>
  <headerFooter>
    <oddFooter>&amp;L&amp;"Century Gothic,Regular"FinCEN SAR - Loan or Finance&amp;R&amp;"Century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9:K77"/>
  <sheetViews>
    <sheetView showGridLines="0" zoomScaleNormal="100" workbookViewId="0">
      <selection activeCell="K31" sqref="K31"/>
    </sheetView>
  </sheetViews>
  <sheetFormatPr defaultColWidth="9.140625" defaultRowHeight="12.75" x14ac:dyDescent="0.2"/>
  <cols>
    <col min="1" max="1" width="8.140625" style="43" customWidth="1"/>
    <col min="2" max="2" width="25.7109375" style="43" customWidth="1"/>
    <col min="3" max="4" width="16.7109375" style="43" customWidth="1"/>
    <col min="5" max="5" width="10.7109375" style="43" customWidth="1"/>
    <col min="6" max="6" width="8.140625" style="43" customWidth="1"/>
    <col min="7" max="7" width="30.28515625" style="43" customWidth="1"/>
    <col min="8" max="9" width="16.7109375" style="43" customWidth="1"/>
    <col min="10" max="16384" width="9.140625" style="43"/>
  </cols>
  <sheetData>
    <row r="9" spans="1:9" ht="18" customHeight="1" x14ac:dyDescent="0.25">
      <c r="A9" s="114" t="s">
        <v>224</v>
      </c>
      <c r="B9" s="115"/>
      <c r="C9" s="115"/>
      <c r="D9" s="115"/>
      <c r="E9" s="115"/>
      <c r="F9" s="115"/>
      <c r="G9" s="115"/>
      <c r="H9" s="42"/>
    </row>
    <row r="10" spans="1:9" ht="12.75" customHeight="1" x14ac:dyDescent="0.25">
      <c r="A10" s="41"/>
      <c r="B10" s="44"/>
      <c r="C10" s="44"/>
      <c r="D10" s="44"/>
      <c r="E10" s="42"/>
      <c r="F10" s="42"/>
      <c r="G10" s="42"/>
      <c r="H10" s="42"/>
    </row>
    <row r="11" spans="1:9" x14ac:dyDescent="0.2">
      <c r="A11" s="114" t="s">
        <v>241</v>
      </c>
      <c r="B11" s="115"/>
      <c r="C11" s="115"/>
      <c r="D11" s="115"/>
      <c r="E11" s="115"/>
      <c r="F11" s="115"/>
      <c r="G11" s="115"/>
      <c r="H11" s="115"/>
      <c r="I11" s="115"/>
    </row>
    <row r="12" spans="1:9" ht="13.5" x14ac:dyDescent="0.25">
      <c r="A12" s="116" t="s">
        <v>275</v>
      </c>
      <c r="B12" s="115"/>
      <c r="C12" s="115"/>
      <c r="D12" s="115"/>
      <c r="E12" s="115"/>
      <c r="F12" s="115"/>
      <c r="G12" s="115"/>
      <c r="H12" s="115"/>
    </row>
    <row r="13" spans="1:9" ht="13.5" customHeight="1" x14ac:dyDescent="0.2">
      <c r="A13" s="45"/>
      <c r="B13" s="46"/>
      <c r="C13" s="47"/>
      <c r="D13" s="45"/>
    </row>
    <row r="14" spans="1:9" s="50" customFormat="1" ht="36.75" customHeight="1" x14ac:dyDescent="0.2">
      <c r="A14" s="48" t="s">
        <v>74</v>
      </c>
      <c r="B14" s="48" t="s">
        <v>13</v>
      </c>
      <c r="C14" s="49" t="s">
        <v>186</v>
      </c>
      <c r="D14" s="49" t="s">
        <v>187</v>
      </c>
      <c r="F14" s="48" t="s">
        <v>74</v>
      </c>
      <c r="G14" s="48" t="s">
        <v>13</v>
      </c>
      <c r="H14" s="49" t="s">
        <v>186</v>
      </c>
      <c r="I14" s="49" t="s">
        <v>187</v>
      </c>
    </row>
    <row r="15" spans="1:9" ht="16.5" customHeight="1" x14ac:dyDescent="0.25">
      <c r="A15" s="165">
        <v>1</v>
      </c>
      <c r="B15" s="166" t="s">
        <v>67</v>
      </c>
      <c r="C15" s="128">
        <v>204662</v>
      </c>
      <c r="D15" s="169">
        <f>SUM(C15/378922)</f>
        <v>0.54011643557249245</v>
      </c>
      <c r="E15" s="51"/>
      <c r="F15" s="165">
        <v>31</v>
      </c>
      <c r="G15" s="166" t="s">
        <v>49</v>
      </c>
      <c r="H15" s="128">
        <v>137</v>
      </c>
      <c r="I15" s="167" t="s">
        <v>82</v>
      </c>
    </row>
    <row r="16" spans="1:9" ht="16.5" customHeight="1" x14ac:dyDescent="0.25">
      <c r="A16" s="165">
        <v>2</v>
      </c>
      <c r="B16" s="166" t="s">
        <v>19</v>
      </c>
      <c r="C16" s="128">
        <v>60893</v>
      </c>
      <c r="D16" s="169">
        <f t="shared" ref="D16:D24" si="0">SUM(C16/378922)</f>
        <v>0.16070061912478029</v>
      </c>
      <c r="E16" s="52"/>
      <c r="F16" s="165">
        <v>32</v>
      </c>
      <c r="G16" s="166" t="s">
        <v>56</v>
      </c>
      <c r="H16" s="128">
        <v>126</v>
      </c>
      <c r="I16" s="167" t="s">
        <v>82</v>
      </c>
    </row>
    <row r="17" spans="1:9" ht="16.5" customHeight="1" x14ac:dyDescent="0.25">
      <c r="A17" s="165">
        <v>3</v>
      </c>
      <c r="B17" s="166" t="s">
        <v>40</v>
      </c>
      <c r="C17" s="128">
        <v>30568</v>
      </c>
      <c r="D17" s="169">
        <f t="shared" si="0"/>
        <v>8.0670956027889651E-2</v>
      </c>
      <c r="E17" s="52"/>
      <c r="F17" s="165">
        <v>33</v>
      </c>
      <c r="G17" s="166" t="s">
        <v>35</v>
      </c>
      <c r="H17" s="128">
        <v>110</v>
      </c>
      <c r="I17" s="167" t="s">
        <v>82</v>
      </c>
    </row>
    <row r="18" spans="1:9" ht="16.5" customHeight="1" x14ac:dyDescent="0.25">
      <c r="A18" s="165">
        <v>4</v>
      </c>
      <c r="B18" s="166" t="s">
        <v>25</v>
      </c>
      <c r="C18" s="128">
        <v>14554</v>
      </c>
      <c r="D18" s="169">
        <f t="shared" si="0"/>
        <v>3.840896015538818E-2</v>
      </c>
      <c r="E18" s="52"/>
      <c r="F18" s="165">
        <v>34</v>
      </c>
      <c r="G18" s="166" t="s">
        <v>47</v>
      </c>
      <c r="H18" s="128">
        <v>106</v>
      </c>
      <c r="I18" s="167" t="s">
        <v>82</v>
      </c>
    </row>
    <row r="19" spans="1:9" ht="16.5" customHeight="1" x14ac:dyDescent="0.25">
      <c r="A19" s="165">
        <v>5</v>
      </c>
      <c r="B19" s="166" t="s">
        <v>64</v>
      </c>
      <c r="C19" s="128">
        <v>13488</v>
      </c>
      <c r="D19" s="169">
        <f t="shared" si="0"/>
        <v>3.559571626878355E-2</v>
      </c>
      <c r="E19" s="52"/>
      <c r="F19" s="165">
        <v>35</v>
      </c>
      <c r="G19" s="166" t="s">
        <v>66</v>
      </c>
      <c r="H19" s="128">
        <v>97</v>
      </c>
      <c r="I19" s="167" t="s">
        <v>82</v>
      </c>
    </row>
    <row r="20" spans="1:9" ht="16.5" customHeight="1" x14ac:dyDescent="0.25">
      <c r="A20" s="165">
        <v>6</v>
      </c>
      <c r="B20" s="166" t="s">
        <v>26</v>
      </c>
      <c r="C20" s="128">
        <v>11984</v>
      </c>
      <c r="D20" s="169">
        <f t="shared" si="0"/>
        <v>3.1626561667044931E-2</v>
      </c>
      <c r="E20" s="52"/>
      <c r="F20" s="165">
        <v>36</v>
      </c>
      <c r="G20" s="166" t="s">
        <v>59</v>
      </c>
      <c r="H20" s="128">
        <v>88</v>
      </c>
      <c r="I20" s="167" t="s">
        <v>82</v>
      </c>
    </row>
    <row r="21" spans="1:9" ht="16.5" customHeight="1" x14ac:dyDescent="0.25">
      <c r="A21" s="165">
        <v>7</v>
      </c>
      <c r="B21" s="166" t="s">
        <v>17</v>
      </c>
      <c r="C21" s="128">
        <v>11313</v>
      </c>
      <c r="D21" s="169">
        <f t="shared" si="0"/>
        <v>2.9855748676508621E-2</v>
      </c>
      <c r="E21" s="52"/>
      <c r="F21" s="165">
        <v>37</v>
      </c>
      <c r="G21" s="166" t="s">
        <v>55</v>
      </c>
      <c r="H21" s="128">
        <v>85</v>
      </c>
      <c r="I21" s="167" t="s">
        <v>82</v>
      </c>
    </row>
    <row r="22" spans="1:9" ht="16.5" customHeight="1" x14ac:dyDescent="0.25">
      <c r="A22" s="165">
        <v>8</v>
      </c>
      <c r="B22" s="166" t="s">
        <v>51</v>
      </c>
      <c r="C22" s="128">
        <v>6546</v>
      </c>
      <c r="D22" s="169">
        <f t="shared" si="0"/>
        <v>1.7275323153577781E-2</v>
      </c>
      <c r="E22" s="52"/>
      <c r="F22" s="165">
        <v>37</v>
      </c>
      <c r="G22" s="166" t="s">
        <v>60</v>
      </c>
      <c r="H22" s="128">
        <v>85</v>
      </c>
      <c r="I22" s="167" t="s">
        <v>82</v>
      </c>
    </row>
    <row r="23" spans="1:9" ht="16.5" customHeight="1" x14ac:dyDescent="0.25">
      <c r="A23" s="165">
        <v>9</v>
      </c>
      <c r="B23" s="166" t="s">
        <v>50</v>
      </c>
      <c r="C23" s="128">
        <v>4067</v>
      </c>
      <c r="D23" s="169">
        <f t="shared" si="0"/>
        <v>1.0733079631164197E-2</v>
      </c>
      <c r="E23" s="52"/>
      <c r="F23" s="165">
        <v>38</v>
      </c>
      <c r="G23" s="166" t="s">
        <v>34</v>
      </c>
      <c r="H23" s="128">
        <v>83</v>
      </c>
      <c r="I23" s="167" t="s">
        <v>82</v>
      </c>
    </row>
    <row r="24" spans="1:9" ht="16.5" customHeight="1" x14ac:dyDescent="0.25">
      <c r="A24" s="165">
        <v>10</v>
      </c>
      <c r="B24" s="166" t="s">
        <v>48</v>
      </c>
      <c r="C24" s="128">
        <v>3890</v>
      </c>
      <c r="D24" s="169">
        <f t="shared" si="0"/>
        <v>1.0265965027103204E-2</v>
      </c>
      <c r="E24" s="52"/>
      <c r="F24" s="165">
        <v>39</v>
      </c>
      <c r="G24" s="166" t="s">
        <v>29</v>
      </c>
      <c r="H24" s="128">
        <v>77</v>
      </c>
      <c r="I24" s="167" t="s">
        <v>82</v>
      </c>
    </row>
    <row r="25" spans="1:9" ht="16.5" customHeight="1" x14ac:dyDescent="0.25">
      <c r="A25" s="165">
        <v>11</v>
      </c>
      <c r="B25" s="166" t="s">
        <v>30</v>
      </c>
      <c r="C25" s="128">
        <v>3560</v>
      </c>
      <c r="D25" s="167" t="s">
        <v>82</v>
      </c>
      <c r="E25" s="52"/>
      <c r="F25" s="165">
        <v>40</v>
      </c>
      <c r="G25" s="166" t="s">
        <v>36</v>
      </c>
      <c r="H25" s="128">
        <v>75</v>
      </c>
      <c r="I25" s="167" t="s">
        <v>82</v>
      </c>
    </row>
    <row r="26" spans="1:9" ht="16.5" customHeight="1" x14ac:dyDescent="0.25">
      <c r="A26" s="165">
        <v>12</v>
      </c>
      <c r="B26" s="166" t="s">
        <v>22</v>
      </c>
      <c r="C26" s="128">
        <v>2412</v>
      </c>
      <c r="D26" s="167" t="s">
        <v>82</v>
      </c>
      <c r="E26" s="52"/>
      <c r="F26" s="165">
        <v>41</v>
      </c>
      <c r="G26" s="166" t="s">
        <v>42</v>
      </c>
      <c r="H26" s="128">
        <v>49</v>
      </c>
      <c r="I26" s="167" t="s">
        <v>82</v>
      </c>
    </row>
    <row r="27" spans="1:9" ht="16.5" customHeight="1" x14ac:dyDescent="0.25">
      <c r="A27" s="165">
        <v>13</v>
      </c>
      <c r="B27" s="166" t="s">
        <v>20</v>
      </c>
      <c r="C27" s="128">
        <v>1472</v>
      </c>
      <c r="D27" s="167" t="s">
        <v>82</v>
      </c>
      <c r="E27" s="52"/>
      <c r="F27" s="165">
        <v>42</v>
      </c>
      <c r="G27" s="166" t="s">
        <v>62</v>
      </c>
      <c r="H27" s="128">
        <v>48</v>
      </c>
      <c r="I27" s="167" t="s">
        <v>82</v>
      </c>
    </row>
    <row r="28" spans="1:9" ht="16.5" customHeight="1" x14ac:dyDescent="0.25">
      <c r="A28" s="165">
        <v>14</v>
      </c>
      <c r="B28" s="166" t="s">
        <v>43</v>
      </c>
      <c r="C28" s="128">
        <v>1377</v>
      </c>
      <c r="D28" s="167" t="s">
        <v>82</v>
      </c>
      <c r="E28" s="52"/>
      <c r="F28" s="165">
        <v>43</v>
      </c>
      <c r="G28" s="166" t="s">
        <v>18</v>
      </c>
      <c r="H28" s="128">
        <v>45</v>
      </c>
      <c r="I28" s="167" t="s">
        <v>82</v>
      </c>
    </row>
    <row r="29" spans="1:9" ht="16.5" customHeight="1" x14ac:dyDescent="0.25">
      <c r="A29" s="165">
        <v>15</v>
      </c>
      <c r="B29" s="166" t="s">
        <v>69</v>
      </c>
      <c r="C29" s="128">
        <v>1122</v>
      </c>
      <c r="D29" s="167" t="s">
        <v>82</v>
      </c>
      <c r="E29" s="52"/>
      <c r="F29" s="165">
        <v>44</v>
      </c>
      <c r="G29" s="166" t="s">
        <v>15</v>
      </c>
      <c r="H29" s="128">
        <v>43</v>
      </c>
      <c r="I29" s="167" t="s">
        <v>82</v>
      </c>
    </row>
    <row r="30" spans="1:9" ht="16.5" customHeight="1" x14ac:dyDescent="0.25">
      <c r="A30" s="165">
        <v>16</v>
      </c>
      <c r="B30" s="166" t="s">
        <v>58</v>
      </c>
      <c r="C30" s="128">
        <v>1062</v>
      </c>
      <c r="D30" s="167" t="s">
        <v>82</v>
      </c>
      <c r="E30" s="51"/>
      <c r="F30" s="165">
        <v>45</v>
      </c>
      <c r="G30" s="166" t="s">
        <v>44</v>
      </c>
      <c r="H30" s="128">
        <v>32</v>
      </c>
      <c r="I30" s="167" t="s">
        <v>82</v>
      </c>
    </row>
    <row r="31" spans="1:9" ht="16.5" customHeight="1" x14ac:dyDescent="0.25">
      <c r="A31" s="165">
        <v>17</v>
      </c>
      <c r="B31" s="166" t="s">
        <v>54</v>
      </c>
      <c r="C31" s="128">
        <v>971</v>
      </c>
      <c r="D31" s="167" t="s">
        <v>82</v>
      </c>
      <c r="E31" s="52"/>
      <c r="F31" s="165">
        <v>46</v>
      </c>
      <c r="G31" s="166" t="s">
        <v>45</v>
      </c>
      <c r="H31" s="128">
        <v>25</v>
      </c>
      <c r="I31" s="167" t="s">
        <v>82</v>
      </c>
    </row>
    <row r="32" spans="1:9" ht="16.5" customHeight="1" x14ac:dyDescent="0.25">
      <c r="A32" s="165">
        <v>18</v>
      </c>
      <c r="B32" s="166" t="s">
        <v>38</v>
      </c>
      <c r="C32" s="128">
        <v>445</v>
      </c>
      <c r="D32" s="167" t="s">
        <v>82</v>
      </c>
      <c r="E32" s="52"/>
      <c r="F32" s="165">
        <v>47</v>
      </c>
      <c r="G32" s="166" t="s">
        <v>73</v>
      </c>
      <c r="H32" s="128">
        <v>21</v>
      </c>
      <c r="I32" s="167" t="s">
        <v>82</v>
      </c>
    </row>
    <row r="33" spans="1:9" ht="16.5" customHeight="1" x14ac:dyDescent="0.25">
      <c r="A33" s="165">
        <v>19</v>
      </c>
      <c r="B33" s="166" t="s">
        <v>31</v>
      </c>
      <c r="C33" s="128">
        <v>417</v>
      </c>
      <c r="D33" s="167" t="s">
        <v>82</v>
      </c>
      <c r="E33" s="52"/>
      <c r="F33" s="165">
        <v>48</v>
      </c>
      <c r="G33" s="166" t="s">
        <v>28</v>
      </c>
      <c r="H33" s="128">
        <v>16</v>
      </c>
      <c r="I33" s="167" t="s">
        <v>82</v>
      </c>
    </row>
    <row r="34" spans="1:9" ht="16.5" customHeight="1" x14ac:dyDescent="0.25">
      <c r="A34" s="165">
        <v>20</v>
      </c>
      <c r="B34" s="166" t="s">
        <v>72</v>
      </c>
      <c r="C34" s="128">
        <v>369</v>
      </c>
      <c r="D34" s="167" t="s">
        <v>82</v>
      </c>
      <c r="E34" s="52"/>
      <c r="F34" s="165">
        <v>49</v>
      </c>
      <c r="G34" s="166" t="s">
        <v>71</v>
      </c>
      <c r="H34" s="128">
        <v>9</v>
      </c>
      <c r="I34" s="167" t="s">
        <v>82</v>
      </c>
    </row>
    <row r="35" spans="1:9" ht="16.5" customHeight="1" x14ac:dyDescent="0.25">
      <c r="A35" s="165">
        <v>21</v>
      </c>
      <c r="B35" s="166" t="s">
        <v>46</v>
      </c>
      <c r="C35" s="128">
        <v>345</v>
      </c>
      <c r="D35" s="167" t="s">
        <v>82</v>
      </c>
      <c r="E35" s="52"/>
      <c r="F35" s="165">
        <v>50</v>
      </c>
      <c r="G35" s="166" t="s">
        <v>23</v>
      </c>
      <c r="H35" s="128">
        <v>6</v>
      </c>
      <c r="I35" s="167" t="s">
        <v>82</v>
      </c>
    </row>
    <row r="36" spans="1:9" ht="16.5" customHeight="1" x14ac:dyDescent="0.25">
      <c r="A36" s="165">
        <v>22</v>
      </c>
      <c r="B36" s="166" t="s">
        <v>63</v>
      </c>
      <c r="C36" s="128">
        <v>308</v>
      </c>
      <c r="D36" s="167" t="s">
        <v>82</v>
      </c>
      <c r="E36" s="52"/>
      <c r="F36" s="165">
        <v>51</v>
      </c>
      <c r="G36" s="166" t="s">
        <v>68</v>
      </c>
      <c r="H36" s="128">
        <v>3</v>
      </c>
      <c r="I36" s="167" t="s">
        <v>82</v>
      </c>
    </row>
    <row r="37" spans="1:9" ht="16.5" customHeight="1" x14ac:dyDescent="0.25">
      <c r="A37" s="165">
        <v>23</v>
      </c>
      <c r="B37" s="166" t="s">
        <v>39</v>
      </c>
      <c r="C37" s="128">
        <v>303</v>
      </c>
      <c r="D37" s="167" t="s">
        <v>82</v>
      </c>
      <c r="E37" s="52"/>
      <c r="F37" s="165">
        <v>52</v>
      </c>
      <c r="G37" s="166" t="s">
        <v>27</v>
      </c>
      <c r="H37" s="128">
        <v>2</v>
      </c>
      <c r="I37" s="167" t="s">
        <v>82</v>
      </c>
    </row>
    <row r="38" spans="1:9" ht="16.5" customHeight="1" x14ac:dyDescent="0.25">
      <c r="A38" s="165">
        <v>24</v>
      </c>
      <c r="B38" s="166" t="s">
        <v>61</v>
      </c>
      <c r="C38" s="128">
        <v>302</v>
      </c>
      <c r="D38" s="167" t="s">
        <v>82</v>
      </c>
      <c r="E38" s="52"/>
      <c r="F38" s="165">
        <v>52</v>
      </c>
      <c r="G38" s="166" t="s">
        <v>52</v>
      </c>
      <c r="H38" s="128">
        <v>2</v>
      </c>
      <c r="I38" s="167" t="s">
        <v>82</v>
      </c>
    </row>
    <row r="39" spans="1:9" ht="16.5" customHeight="1" x14ac:dyDescent="0.25">
      <c r="A39" s="165">
        <v>25</v>
      </c>
      <c r="B39" s="166" t="s">
        <v>21</v>
      </c>
      <c r="C39" s="128">
        <v>258</v>
      </c>
      <c r="D39" s="167" t="s">
        <v>82</v>
      </c>
      <c r="E39" s="52"/>
      <c r="F39" s="165" t="s">
        <v>191</v>
      </c>
      <c r="G39" s="166" t="s">
        <v>16</v>
      </c>
      <c r="H39" s="128">
        <v>0</v>
      </c>
      <c r="I39" s="168" t="s">
        <v>191</v>
      </c>
    </row>
    <row r="40" spans="1:9" ht="16.5" customHeight="1" x14ac:dyDescent="0.25">
      <c r="A40" s="165">
        <v>26</v>
      </c>
      <c r="B40" s="166" t="s">
        <v>41</v>
      </c>
      <c r="C40" s="128">
        <v>207</v>
      </c>
      <c r="D40" s="167" t="s">
        <v>82</v>
      </c>
      <c r="E40" s="52"/>
      <c r="F40" s="165" t="s">
        <v>191</v>
      </c>
      <c r="G40" s="166" t="s">
        <v>24</v>
      </c>
      <c r="H40" s="128">
        <v>0</v>
      </c>
      <c r="I40" s="168" t="s">
        <v>191</v>
      </c>
    </row>
    <row r="41" spans="1:9" ht="16.5" customHeight="1" x14ac:dyDescent="0.25">
      <c r="A41" s="165">
        <v>27</v>
      </c>
      <c r="B41" s="166" t="s">
        <v>70</v>
      </c>
      <c r="C41" s="128">
        <v>181</v>
      </c>
      <c r="D41" s="167" t="s">
        <v>82</v>
      </c>
      <c r="E41" s="52"/>
      <c r="F41" s="165" t="s">
        <v>191</v>
      </c>
      <c r="G41" s="166" t="s">
        <v>37</v>
      </c>
      <c r="H41" s="128">
        <v>0</v>
      </c>
      <c r="I41" s="168" t="s">
        <v>191</v>
      </c>
    </row>
    <row r="42" spans="1:9" ht="16.5" customHeight="1" x14ac:dyDescent="0.25">
      <c r="A42" s="165">
        <v>28</v>
      </c>
      <c r="B42" s="166" t="s">
        <v>32</v>
      </c>
      <c r="C42" s="128">
        <v>176</v>
      </c>
      <c r="D42" s="167" t="s">
        <v>82</v>
      </c>
      <c r="E42" s="52"/>
      <c r="F42" s="165" t="s">
        <v>191</v>
      </c>
      <c r="G42" s="166" t="s">
        <v>53</v>
      </c>
      <c r="H42" s="128">
        <v>0</v>
      </c>
      <c r="I42" s="168" t="s">
        <v>191</v>
      </c>
    </row>
    <row r="43" spans="1:9" ht="16.5" customHeight="1" x14ac:dyDescent="0.25">
      <c r="A43" s="165">
        <v>29</v>
      </c>
      <c r="B43" s="166" t="s">
        <v>33</v>
      </c>
      <c r="C43" s="128">
        <v>151</v>
      </c>
      <c r="D43" s="167" t="s">
        <v>82</v>
      </c>
      <c r="E43" s="52"/>
      <c r="F43" s="165" t="s">
        <v>191</v>
      </c>
      <c r="G43" s="166" t="s">
        <v>57</v>
      </c>
      <c r="H43" s="128">
        <v>0</v>
      </c>
      <c r="I43" s="168" t="s">
        <v>191</v>
      </c>
    </row>
    <row r="44" spans="1:9" ht="16.5" customHeight="1" x14ac:dyDescent="0.25">
      <c r="A44" s="165">
        <v>30</v>
      </c>
      <c r="B44" s="166" t="s">
        <v>14</v>
      </c>
      <c r="C44" s="128">
        <v>149</v>
      </c>
      <c r="D44" s="167" t="s">
        <v>82</v>
      </c>
      <c r="E44" s="52"/>
      <c r="F44" s="165" t="s">
        <v>191</v>
      </c>
      <c r="G44" s="166" t="s">
        <v>65</v>
      </c>
      <c r="H44" s="128">
        <v>0</v>
      </c>
      <c r="I44" s="168" t="s">
        <v>191</v>
      </c>
    </row>
    <row r="45" spans="1:9" x14ac:dyDescent="0.2">
      <c r="A45" s="53"/>
      <c r="B45" s="54"/>
      <c r="C45" s="55"/>
      <c r="D45" s="56"/>
      <c r="F45" s="53"/>
      <c r="G45" s="54"/>
      <c r="H45" s="57"/>
      <c r="I45" s="56"/>
    </row>
    <row r="72" spans="1:11" x14ac:dyDescent="0.2">
      <c r="F72" s="58"/>
    </row>
    <row r="73" spans="1:11" x14ac:dyDescent="0.2">
      <c r="C73" s="59"/>
    </row>
    <row r="75" spans="1:11" x14ac:dyDescent="0.2">
      <c r="F75" s="60"/>
      <c r="G75" s="60"/>
      <c r="H75" s="60"/>
      <c r="I75" s="60"/>
      <c r="J75" s="61"/>
      <c r="K75" s="61"/>
    </row>
    <row r="76" spans="1:11" x14ac:dyDescent="0.2">
      <c r="J76" s="61"/>
      <c r="K76" s="61"/>
    </row>
    <row r="77" spans="1:11" s="60" customFormat="1" x14ac:dyDescent="0.2">
      <c r="A77" s="61"/>
      <c r="B77" s="61"/>
      <c r="C77" s="61"/>
      <c r="D77" s="61"/>
      <c r="F77" s="43"/>
      <c r="G77" s="43"/>
      <c r="H77" s="43"/>
      <c r="I77" s="43"/>
    </row>
  </sheetData>
  <pageMargins left="0.5" right="0.5" top="0.5" bottom="0.5" header="0.5" footer="0.25"/>
  <pageSetup scale="89" orientation="landscape" r:id="rId1"/>
  <headerFooter>
    <oddFooter>&amp;L&amp;"Century Gothic,Regular"FinCEN SAR - Loan or Finance&amp;R&amp;"Century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D112"/>
  <sheetViews>
    <sheetView showGridLines="0" zoomScaleNormal="100" workbookViewId="0">
      <selection activeCell="F22" sqref="F22"/>
    </sheetView>
  </sheetViews>
  <sheetFormatPr defaultColWidth="9.140625" defaultRowHeight="12.75" x14ac:dyDescent="0.2"/>
  <cols>
    <col min="1" max="1" width="8.85546875" style="4" customWidth="1"/>
    <col min="2" max="2" width="83" style="1" bestFit="1" customWidth="1"/>
    <col min="3" max="3" width="16.7109375" style="1" customWidth="1"/>
    <col min="4" max="4" width="16.7109375" style="2" customWidth="1"/>
    <col min="5" max="16384" width="9.140625" style="1"/>
  </cols>
  <sheetData>
    <row r="8" spans="1:4" ht="5.25" customHeight="1" x14ac:dyDescent="0.2"/>
    <row r="9" spans="1:4" ht="25.5" customHeight="1" x14ac:dyDescent="0.25">
      <c r="A9" s="111" t="s">
        <v>225</v>
      </c>
      <c r="B9" s="112"/>
      <c r="C9" s="112"/>
      <c r="D9" s="112"/>
    </row>
    <row r="10" spans="1:4" x14ac:dyDescent="0.2">
      <c r="A10" s="36"/>
      <c r="B10" s="29"/>
      <c r="C10" s="29"/>
      <c r="D10" s="29"/>
    </row>
    <row r="11" spans="1:4" ht="13.5" x14ac:dyDescent="0.25">
      <c r="A11" s="111" t="s">
        <v>240</v>
      </c>
      <c r="B11" s="112"/>
      <c r="C11" s="112"/>
      <c r="D11" s="112"/>
    </row>
    <row r="12" spans="1:4" ht="13.5" x14ac:dyDescent="0.25">
      <c r="A12" s="113" t="s">
        <v>275</v>
      </c>
      <c r="B12" s="112"/>
      <c r="C12" s="112"/>
      <c r="D12" s="112"/>
    </row>
    <row r="13" spans="1:4" ht="9.75" customHeight="1" x14ac:dyDescent="0.25">
      <c r="A13" s="11"/>
      <c r="B13" s="10"/>
      <c r="C13" s="10"/>
      <c r="D13" s="10"/>
    </row>
    <row r="14" spans="1:4" ht="30.75" customHeight="1" x14ac:dyDescent="0.2">
      <c r="A14" s="32" t="s">
        <v>74</v>
      </c>
      <c r="B14" s="32" t="s">
        <v>217</v>
      </c>
      <c r="C14" s="30" t="s">
        <v>178</v>
      </c>
      <c r="D14" s="33" t="s">
        <v>179</v>
      </c>
    </row>
    <row r="15" spans="1:4" ht="16.5" customHeight="1" x14ac:dyDescent="0.25">
      <c r="A15" s="34">
        <v>1</v>
      </c>
      <c r="B15" s="87" t="s">
        <v>277</v>
      </c>
      <c r="C15" s="81">
        <v>188513</v>
      </c>
      <c r="D15" s="35">
        <f>SUM(C15/599427)</f>
        <v>0.31448867001319591</v>
      </c>
    </row>
    <row r="16" spans="1:4" ht="16.5" customHeight="1" x14ac:dyDescent="0.25">
      <c r="A16" s="34">
        <v>2</v>
      </c>
      <c r="B16" s="87" t="s">
        <v>90</v>
      </c>
      <c r="C16" s="81">
        <v>57432</v>
      </c>
      <c r="D16" s="35">
        <f t="shared" ref="D16:D28" si="0">SUM(C16/599427)</f>
        <v>9.581149998248327E-2</v>
      </c>
    </row>
    <row r="17" spans="1:4" ht="16.5" customHeight="1" x14ac:dyDescent="0.25">
      <c r="A17" s="34">
        <v>3</v>
      </c>
      <c r="B17" s="87" t="s">
        <v>194</v>
      </c>
      <c r="C17" s="81">
        <v>49688</v>
      </c>
      <c r="D17" s="35">
        <f t="shared" si="0"/>
        <v>8.2892495666695029E-2</v>
      </c>
    </row>
    <row r="18" spans="1:4" ht="16.5" customHeight="1" x14ac:dyDescent="0.25">
      <c r="A18" s="34">
        <v>4</v>
      </c>
      <c r="B18" s="87" t="s">
        <v>278</v>
      </c>
      <c r="C18" s="81">
        <v>43519</v>
      </c>
      <c r="D18" s="35">
        <f t="shared" si="0"/>
        <v>7.2601000622260922E-2</v>
      </c>
    </row>
    <row r="19" spans="1:4" ht="16.5" customHeight="1" x14ac:dyDescent="0.25">
      <c r="A19" s="34">
        <v>5</v>
      </c>
      <c r="B19" s="87" t="s">
        <v>118</v>
      </c>
      <c r="C19" s="81">
        <v>31483</v>
      </c>
      <c r="D19" s="35">
        <f t="shared" si="0"/>
        <v>5.2521825009550785E-2</v>
      </c>
    </row>
    <row r="20" spans="1:4" ht="16.5" customHeight="1" x14ac:dyDescent="0.25">
      <c r="A20" s="34">
        <v>6</v>
      </c>
      <c r="B20" s="87" t="s">
        <v>216</v>
      </c>
      <c r="C20" s="81">
        <v>30729</v>
      </c>
      <c r="D20" s="35">
        <f t="shared" si="0"/>
        <v>5.1263957079010457E-2</v>
      </c>
    </row>
    <row r="21" spans="1:4" ht="16.5" customHeight="1" x14ac:dyDescent="0.25">
      <c r="A21" s="34">
        <v>7</v>
      </c>
      <c r="B21" s="87" t="s">
        <v>107</v>
      </c>
      <c r="C21" s="81">
        <v>29291</v>
      </c>
      <c r="D21" s="35">
        <f t="shared" si="0"/>
        <v>4.8864999407767749E-2</v>
      </c>
    </row>
    <row r="22" spans="1:4" ht="16.5" customHeight="1" x14ac:dyDescent="0.25">
      <c r="A22" s="34">
        <v>8</v>
      </c>
      <c r="B22" s="87" t="s">
        <v>215</v>
      </c>
      <c r="C22" s="81">
        <v>28025</v>
      </c>
      <c r="D22" s="35">
        <f t="shared" si="0"/>
        <v>4.675298243155547E-2</v>
      </c>
    </row>
    <row r="23" spans="1:4" ht="16.5" customHeight="1" x14ac:dyDescent="0.25">
      <c r="A23" s="34">
        <v>9</v>
      </c>
      <c r="B23" s="87" t="s">
        <v>279</v>
      </c>
      <c r="C23" s="81">
        <v>23979</v>
      </c>
      <c r="D23" s="35">
        <f t="shared" si="0"/>
        <v>4.0003203058921272E-2</v>
      </c>
    </row>
    <row r="24" spans="1:4" ht="16.5" customHeight="1" x14ac:dyDescent="0.25">
      <c r="A24" s="34">
        <v>10</v>
      </c>
      <c r="B24" s="87" t="s">
        <v>117</v>
      </c>
      <c r="C24" s="81">
        <v>21909</v>
      </c>
      <c r="D24" s="35">
        <f t="shared" si="0"/>
        <v>3.654990515942725E-2</v>
      </c>
    </row>
    <row r="25" spans="1:4" ht="16.5" customHeight="1" x14ac:dyDescent="0.25">
      <c r="A25" s="34">
        <v>11</v>
      </c>
      <c r="B25" s="87" t="s">
        <v>263</v>
      </c>
      <c r="C25" s="81">
        <v>20978</v>
      </c>
      <c r="D25" s="35">
        <f t="shared" si="0"/>
        <v>3.4996755234582358E-2</v>
      </c>
    </row>
    <row r="26" spans="1:4" ht="16.5" customHeight="1" x14ac:dyDescent="0.25">
      <c r="A26" s="34">
        <v>12</v>
      </c>
      <c r="B26" s="87" t="s">
        <v>214</v>
      </c>
      <c r="C26" s="81">
        <v>17710</v>
      </c>
      <c r="D26" s="35">
        <f t="shared" si="0"/>
        <v>2.9544882029004366E-2</v>
      </c>
    </row>
    <row r="27" spans="1:4" ht="16.5" customHeight="1" x14ac:dyDescent="0.25">
      <c r="A27" s="34">
        <v>13</v>
      </c>
      <c r="B27" s="87" t="s">
        <v>105</v>
      </c>
      <c r="C27" s="81">
        <v>11089</v>
      </c>
      <c r="D27" s="35">
        <f t="shared" si="0"/>
        <v>1.8499333530187997E-2</v>
      </c>
    </row>
    <row r="28" spans="1:4" ht="16.5" customHeight="1" x14ac:dyDescent="0.25">
      <c r="A28" s="34">
        <v>14</v>
      </c>
      <c r="B28" s="87" t="s">
        <v>180</v>
      </c>
      <c r="C28" s="81">
        <v>6143</v>
      </c>
      <c r="D28" s="35">
        <f t="shared" si="0"/>
        <v>1.0248120288208573E-2</v>
      </c>
    </row>
    <row r="29" spans="1:4" ht="16.5" customHeight="1" x14ac:dyDescent="0.25">
      <c r="A29" s="34">
        <v>15</v>
      </c>
      <c r="B29" s="87" t="s">
        <v>108</v>
      </c>
      <c r="C29" s="81">
        <v>5616</v>
      </c>
      <c r="D29" s="31" t="s">
        <v>82</v>
      </c>
    </row>
    <row r="30" spans="1:4" ht="16.5" customHeight="1" x14ac:dyDescent="0.25">
      <c r="A30" s="34">
        <v>16</v>
      </c>
      <c r="B30" s="87" t="s">
        <v>104</v>
      </c>
      <c r="C30" s="81">
        <v>4082</v>
      </c>
      <c r="D30" s="31" t="s">
        <v>82</v>
      </c>
    </row>
    <row r="31" spans="1:4" ht="16.5" customHeight="1" x14ac:dyDescent="0.25">
      <c r="A31" s="34">
        <v>17</v>
      </c>
      <c r="B31" s="87" t="s">
        <v>197</v>
      </c>
      <c r="C31" s="81">
        <v>2459</v>
      </c>
      <c r="D31" s="31" t="s">
        <v>82</v>
      </c>
    </row>
    <row r="32" spans="1:4" ht="16.5" customHeight="1" x14ac:dyDescent="0.25">
      <c r="A32" s="34">
        <v>18</v>
      </c>
      <c r="B32" s="87" t="s">
        <v>100</v>
      </c>
      <c r="C32" s="81">
        <v>2236</v>
      </c>
      <c r="D32" s="31" t="s">
        <v>82</v>
      </c>
    </row>
    <row r="33" spans="1:4" ht="16.5" customHeight="1" x14ac:dyDescent="0.25">
      <c r="A33" s="34">
        <v>19</v>
      </c>
      <c r="B33" s="87" t="s">
        <v>131</v>
      </c>
      <c r="C33" s="81">
        <v>2226</v>
      </c>
      <c r="D33" s="31" t="s">
        <v>82</v>
      </c>
    </row>
    <row r="34" spans="1:4" ht="16.5" customHeight="1" x14ac:dyDescent="0.25">
      <c r="A34" s="34">
        <v>20</v>
      </c>
      <c r="B34" s="87" t="s">
        <v>206</v>
      </c>
      <c r="C34" s="81">
        <v>2188</v>
      </c>
      <c r="D34" s="31" t="s">
        <v>82</v>
      </c>
    </row>
    <row r="35" spans="1:4" ht="16.5" customHeight="1" x14ac:dyDescent="0.25">
      <c r="A35" s="34">
        <v>21</v>
      </c>
      <c r="B35" s="87" t="s">
        <v>87</v>
      </c>
      <c r="C35" s="81">
        <v>1947</v>
      </c>
      <c r="D35" s="31" t="s">
        <v>82</v>
      </c>
    </row>
    <row r="36" spans="1:4" ht="16.5" customHeight="1" x14ac:dyDescent="0.25">
      <c r="A36" s="34">
        <v>22</v>
      </c>
      <c r="B36" s="87" t="s">
        <v>91</v>
      </c>
      <c r="C36" s="81">
        <v>1894</v>
      </c>
      <c r="D36" s="31" t="s">
        <v>82</v>
      </c>
    </row>
    <row r="37" spans="1:4" ht="16.5" customHeight="1" x14ac:dyDescent="0.25">
      <c r="A37" s="34">
        <v>23</v>
      </c>
      <c r="B37" s="87" t="s">
        <v>195</v>
      </c>
      <c r="C37" s="81">
        <v>1326</v>
      </c>
      <c r="D37" s="31" t="s">
        <v>82</v>
      </c>
    </row>
    <row r="38" spans="1:4" ht="16.5" customHeight="1" x14ac:dyDescent="0.25">
      <c r="A38" s="34">
        <v>24</v>
      </c>
      <c r="B38" s="87" t="s">
        <v>133</v>
      </c>
      <c r="C38" s="81">
        <v>1317</v>
      </c>
      <c r="D38" s="31" t="s">
        <v>82</v>
      </c>
    </row>
    <row r="39" spans="1:4" ht="16.5" customHeight="1" x14ac:dyDescent="0.25">
      <c r="A39" s="34">
        <v>25</v>
      </c>
      <c r="B39" s="87" t="s">
        <v>94</v>
      </c>
      <c r="C39" s="81">
        <v>1162</v>
      </c>
      <c r="D39" s="31" t="s">
        <v>82</v>
      </c>
    </row>
    <row r="40" spans="1:4" ht="16.5" customHeight="1" x14ac:dyDescent="0.25">
      <c r="A40" s="34">
        <v>26</v>
      </c>
      <c r="B40" s="87" t="s">
        <v>102</v>
      </c>
      <c r="C40" s="81">
        <v>1083</v>
      </c>
      <c r="D40" s="31" t="s">
        <v>82</v>
      </c>
    </row>
    <row r="41" spans="1:4" ht="16.5" customHeight="1" x14ac:dyDescent="0.25">
      <c r="A41" s="34">
        <v>27</v>
      </c>
      <c r="B41" s="87" t="s">
        <v>205</v>
      </c>
      <c r="C41" s="81">
        <v>1010</v>
      </c>
      <c r="D41" s="31" t="s">
        <v>82</v>
      </c>
    </row>
    <row r="42" spans="1:4" ht="16.5" customHeight="1" x14ac:dyDescent="0.25">
      <c r="A42" s="34">
        <v>28</v>
      </c>
      <c r="B42" s="87" t="s">
        <v>229</v>
      </c>
      <c r="C42" s="81">
        <v>991</v>
      </c>
      <c r="D42" s="31" t="s">
        <v>82</v>
      </c>
    </row>
    <row r="43" spans="1:4" ht="16.5" customHeight="1" x14ac:dyDescent="0.25">
      <c r="A43" s="34">
        <v>29</v>
      </c>
      <c r="B43" s="87" t="s">
        <v>98</v>
      </c>
      <c r="C43" s="81">
        <v>930</v>
      </c>
      <c r="D43" s="31" t="s">
        <v>82</v>
      </c>
    </row>
    <row r="44" spans="1:4" ht="16.5" customHeight="1" x14ac:dyDescent="0.25">
      <c r="A44" s="34">
        <v>30</v>
      </c>
      <c r="B44" s="87" t="s">
        <v>221</v>
      </c>
      <c r="C44" s="81">
        <v>921</v>
      </c>
      <c r="D44" s="31" t="s">
        <v>82</v>
      </c>
    </row>
    <row r="45" spans="1:4" ht="16.5" customHeight="1" x14ac:dyDescent="0.25">
      <c r="A45" s="34">
        <v>31</v>
      </c>
      <c r="B45" s="87" t="s">
        <v>97</v>
      </c>
      <c r="C45" s="81">
        <v>886</v>
      </c>
      <c r="D45" s="31" t="s">
        <v>82</v>
      </c>
    </row>
    <row r="46" spans="1:4" ht="16.5" customHeight="1" x14ac:dyDescent="0.25">
      <c r="A46" s="34">
        <v>32</v>
      </c>
      <c r="B46" s="87" t="s">
        <v>99</v>
      </c>
      <c r="C46" s="81">
        <v>704</v>
      </c>
      <c r="D46" s="31" t="s">
        <v>82</v>
      </c>
    </row>
    <row r="47" spans="1:4" ht="16.5" customHeight="1" x14ac:dyDescent="0.25">
      <c r="A47" s="34">
        <v>33</v>
      </c>
      <c r="B47" s="87" t="s">
        <v>92</v>
      </c>
      <c r="C47" s="81">
        <v>670</v>
      </c>
      <c r="D47" s="31" t="s">
        <v>82</v>
      </c>
    </row>
    <row r="48" spans="1:4" ht="16.5" customHeight="1" x14ac:dyDescent="0.25">
      <c r="A48" s="34">
        <v>34</v>
      </c>
      <c r="B48" s="87" t="s">
        <v>132</v>
      </c>
      <c r="C48" s="81">
        <v>654</v>
      </c>
      <c r="D48" s="31" t="s">
        <v>82</v>
      </c>
    </row>
    <row r="49" spans="1:4" ht="16.5" customHeight="1" x14ac:dyDescent="0.25">
      <c r="A49" s="34">
        <v>35</v>
      </c>
      <c r="B49" s="87" t="s">
        <v>106</v>
      </c>
      <c r="C49" s="81">
        <v>383</v>
      </c>
      <c r="D49" s="31" t="s">
        <v>82</v>
      </c>
    </row>
    <row r="50" spans="1:4" ht="16.5" customHeight="1" x14ac:dyDescent="0.25">
      <c r="A50" s="34">
        <v>36</v>
      </c>
      <c r="B50" s="87" t="s">
        <v>89</v>
      </c>
      <c r="C50" s="81">
        <v>320</v>
      </c>
      <c r="D50" s="31" t="s">
        <v>82</v>
      </c>
    </row>
    <row r="51" spans="1:4" ht="16.5" customHeight="1" x14ac:dyDescent="0.25">
      <c r="A51" s="34">
        <v>37</v>
      </c>
      <c r="B51" s="87" t="s">
        <v>103</v>
      </c>
      <c r="C51" s="81">
        <v>316</v>
      </c>
      <c r="D51" s="31" t="s">
        <v>82</v>
      </c>
    </row>
    <row r="52" spans="1:4" ht="16.5" customHeight="1" x14ac:dyDescent="0.25">
      <c r="A52" s="34">
        <v>38</v>
      </c>
      <c r="B52" s="87" t="s">
        <v>280</v>
      </c>
      <c r="C52" s="81">
        <v>297</v>
      </c>
      <c r="D52" s="31" t="s">
        <v>82</v>
      </c>
    </row>
    <row r="53" spans="1:4" ht="16.5" customHeight="1" x14ac:dyDescent="0.25">
      <c r="A53" s="34">
        <v>39</v>
      </c>
      <c r="B53" s="87" t="s">
        <v>213</v>
      </c>
      <c r="C53" s="81">
        <v>285</v>
      </c>
      <c r="D53" s="31" t="s">
        <v>82</v>
      </c>
    </row>
    <row r="54" spans="1:4" ht="16.5" customHeight="1" x14ac:dyDescent="0.25">
      <c r="A54" s="34">
        <v>40</v>
      </c>
      <c r="B54" s="87" t="s">
        <v>88</v>
      </c>
      <c r="C54" s="81">
        <v>268</v>
      </c>
      <c r="D54" s="31" t="s">
        <v>82</v>
      </c>
    </row>
    <row r="55" spans="1:4" ht="16.5" customHeight="1" x14ac:dyDescent="0.25">
      <c r="A55" s="34">
        <v>41</v>
      </c>
      <c r="B55" s="87" t="s">
        <v>202</v>
      </c>
      <c r="C55" s="81">
        <v>258</v>
      </c>
      <c r="D55" s="31" t="s">
        <v>82</v>
      </c>
    </row>
    <row r="56" spans="1:4" ht="16.5" customHeight="1" x14ac:dyDescent="0.25">
      <c r="A56" s="34">
        <v>42</v>
      </c>
      <c r="B56" s="87" t="s">
        <v>281</v>
      </c>
      <c r="C56" s="81">
        <v>240</v>
      </c>
      <c r="D56" s="31" t="s">
        <v>82</v>
      </c>
    </row>
    <row r="57" spans="1:4" ht="16.5" customHeight="1" x14ac:dyDescent="0.25">
      <c r="A57" s="34">
        <v>43</v>
      </c>
      <c r="B57" s="87" t="s">
        <v>130</v>
      </c>
      <c r="C57" s="81">
        <v>217</v>
      </c>
      <c r="D57" s="31" t="s">
        <v>82</v>
      </c>
    </row>
    <row r="58" spans="1:4" ht="16.5" customHeight="1" x14ac:dyDescent="0.25">
      <c r="A58" s="34">
        <v>44</v>
      </c>
      <c r="B58" s="87" t="s">
        <v>282</v>
      </c>
      <c r="C58" s="81">
        <v>194</v>
      </c>
      <c r="D58" s="31" t="s">
        <v>82</v>
      </c>
    </row>
    <row r="59" spans="1:4" ht="16.5" customHeight="1" x14ac:dyDescent="0.25">
      <c r="A59" s="34">
        <v>45</v>
      </c>
      <c r="B59" s="87" t="s">
        <v>127</v>
      </c>
      <c r="C59" s="81">
        <v>181</v>
      </c>
      <c r="D59" s="31" t="s">
        <v>82</v>
      </c>
    </row>
    <row r="60" spans="1:4" ht="16.5" customHeight="1" x14ac:dyDescent="0.25">
      <c r="A60" s="34">
        <v>46</v>
      </c>
      <c r="B60" s="87" t="s">
        <v>219</v>
      </c>
      <c r="C60" s="81">
        <v>136</v>
      </c>
      <c r="D60" s="31" t="s">
        <v>82</v>
      </c>
    </row>
    <row r="61" spans="1:4" ht="16.5" customHeight="1" x14ac:dyDescent="0.25">
      <c r="A61" s="34">
        <v>47</v>
      </c>
      <c r="B61" s="87" t="s">
        <v>95</v>
      </c>
      <c r="C61" s="81">
        <v>134</v>
      </c>
      <c r="D61" s="31" t="s">
        <v>82</v>
      </c>
    </row>
    <row r="62" spans="1:4" ht="16.5" customHeight="1" x14ac:dyDescent="0.25">
      <c r="A62" s="34">
        <v>48</v>
      </c>
      <c r="B62" s="87" t="s">
        <v>283</v>
      </c>
      <c r="C62" s="81">
        <v>129</v>
      </c>
      <c r="D62" s="31" t="s">
        <v>82</v>
      </c>
    </row>
    <row r="63" spans="1:4" ht="16.5" customHeight="1" x14ac:dyDescent="0.25">
      <c r="A63" s="34">
        <v>49</v>
      </c>
      <c r="B63" s="87" t="s">
        <v>265</v>
      </c>
      <c r="C63" s="81">
        <v>121</v>
      </c>
      <c r="D63" s="31" t="s">
        <v>82</v>
      </c>
    </row>
    <row r="64" spans="1:4" ht="16.5" customHeight="1" x14ac:dyDescent="0.25">
      <c r="A64" s="34">
        <v>50</v>
      </c>
      <c r="B64" s="87" t="s">
        <v>119</v>
      </c>
      <c r="C64" s="81">
        <v>120</v>
      </c>
      <c r="D64" s="31" t="s">
        <v>82</v>
      </c>
    </row>
    <row r="65" spans="1:4" ht="16.5" customHeight="1" x14ac:dyDescent="0.25">
      <c r="A65" s="34">
        <v>51</v>
      </c>
      <c r="B65" s="87" t="s">
        <v>284</v>
      </c>
      <c r="C65" s="81">
        <v>109</v>
      </c>
      <c r="D65" s="31" t="s">
        <v>82</v>
      </c>
    </row>
    <row r="66" spans="1:4" ht="16.5" customHeight="1" x14ac:dyDescent="0.25">
      <c r="A66" s="34">
        <v>52</v>
      </c>
      <c r="B66" s="87" t="s">
        <v>134</v>
      </c>
      <c r="C66" s="81">
        <v>96</v>
      </c>
      <c r="D66" s="31" t="s">
        <v>82</v>
      </c>
    </row>
    <row r="67" spans="1:4" ht="16.5" customHeight="1" x14ac:dyDescent="0.25">
      <c r="A67" s="34">
        <v>53</v>
      </c>
      <c r="B67" s="87" t="s">
        <v>285</v>
      </c>
      <c r="C67" s="81">
        <v>91</v>
      </c>
      <c r="D67" s="31" t="s">
        <v>82</v>
      </c>
    </row>
    <row r="68" spans="1:4" ht="16.5" customHeight="1" x14ac:dyDescent="0.25">
      <c r="A68" s="34">
        <v>54</v>
      </c>
      <c r="B68" s="87" t="s">
        <v>181</v>
      </c>
      <c r="C68" s="81">
        <v>76</v>
      </c>
      <c r="D68" s="31" t="s">
        <v>82</v>
      </c>
    </row>
    <row r="69" spans="1:4" ht="16.5" customHeight="1" x14ac:dyDescent="0.25">
      <c r="A69" s="34">
        <v>55</v>
      </c>
      <c r="B69" s="87" t="s">
        <v>203</v>
      </c>
      <c r="C69" s="81">
        <v>72</v>
      </c>
      <c r="D69" s="31" t="s">
        <v>82</v>
      </c>
    </row>
    <row r="70" spans="1:4" ht="16.5" customHeight="1" x14ac:dyDescent="0.25">
      <c r="A70" s="34">
        <v>56</v>
      </c>
      <c r="B70" s="87" t="s">
        <v>109</v>
      </c>
      <c r="C70" s="81">
        <v>60</v>
      </c>
      <c r="D70" s="31" t="s">
        <v>82</v>
      </c>
    </row>
    <row r="71" spans="1:4" ht="16.5" customHeight="1" x14ac:dyDescent="0.25">
      <c r="A71" s="34">
        <v>57</v>
      </c>
      <c r="B71" s="87" t="s">
        <v>96</v>
      </c>
      <c r="C71" s="81">
        <v>56</v>
      </c>
      <c r="D71" s="31" t="s">
        <v>82</v>
      </c>
    </row>
    <row r="72" spans="1:4" ht="16.5" customHeight="1" x14ac:dyDescent="0.25">
      <c r="A72" s="34">
        <v>58</v>
      </c>
      <c r="B72" s="87" t="s">
        <v>204</v>
      </c>
      <c r="C72" s="81">
        <v>45</v>
      </c>
      <c r="D72" s="31" t="s">
        <v>82</v>
      </c>
    </row>
    <row r="73" spans="1:4" ht="16.5" customHeight="1" x14ac:dyDescent="0.25">
      <c r="A73" s="34">
        <v>59</v>
      </c>
      <c r="B73" s="87" t="s">
        <v>135</v>
      </c>
      <c r="C73" s="81">
        <v>38</v>
      </c>
      <c r="D73" s="31" t="s">
        <v>82</v>
      </c>
    </row>
    <row r="74" spans="1:4" ht="16.5" customHeight="1" x14ac:dyDescent="0.25">
      <c r="A74" s="34">
        <v>59</v>
      </c>
      <c r="B74" s="87" t="s">
        <v>128</v>
      </c>
      <c r="C74" s="81">
        <v>38</v>
      </c>
      <c r="D74" s="31" t="s">
        <v>82</v>
      </c>
    </row>
    <row r="75" spans="1:4" ht="16.5" customHeight="1" x14ac:dyDescent="0.25">
      <c r="A75" s="34">
        <v>60</v>
      </c>
      <c r="B75" s="87" t="s">
        <v>261</v>
      </c>
      <c r="C75" s="81">
        <v>37</v>
      </c>
      <c r="D75" s="31" t="s">
        <v>82</v>
      </c>
    </row>
    <row r="76" spans="1:4" ht="16.5" customHeight="1" x14ac:dyDescent="0.25">
      <c r="A76" s="34">
        <v>61</v>
      </c>
      <c r="B76" s="87" t="s">
        <v>286</v>
      </c>
      <c r="C76" s="81">
        <v>35</v>
      </c>
      <c r="D76" s="31" t="s">
        <v>82</v>
      </c>
    </row>
    <row r="77" spans="1:4" ht="16.5" customHeight="1" x14ac:dyDescent="0.25">
      <c r="A77" s="34">
        <v>62</v>
      </c>
      <c r="B77" s="118" t="s">
        <v>287</v>
      </c>
      <c r="C77" s="81">
        <v>27</v>
      </c>
      <c r="D77" s="31" t="s">
        <v>82</v>
      </c>
    </row>
    <row r="78" spans="1:4" ht="16.5" customHeight="1" x14ac:dyDescent="0.25">
      <c r="A78" s="34">
        <v>63</v>
      </c>
      <c r="B78" s="87" t="s">
        <v>121</v>
      </c>
      <c r="C78" s="81">
        <v>24</v>
      </c>
      <c r="D78" s="31" t="s">
        <v>82</v>
      </c>
    </row>
    <row r="79" spans="1:4" ht="16.5" customHeight="1" x14ac:dyDescent="0.25">
      <c r="A79" s="34">
        <v>64</v>
      </c>
      <c r="B79" s="87" t="s">
        <v>101</v>
      </c>
      <c r="C79" s="81">
        <v>23</v>
      </c>
      <c r="D79" s="31" t="s">
        <v>82</v>
      </c>
    </row>
    <row r="80" spans="1:4" ht="16.5" customHeight="1" x14ac:dyDescent="0.25">
      <c r="A80" s="34">
        <v>65</v>
      </c>
      <c r="B80" s="87" t="s">
        <v>288</v>
      </c>
      <c r="C80" s="81">
        <v>22</v>
      </c>
      <c r="D80" s="31" t="s">
        <v>82</v>
      </c>
    </row>
    <row r="81" spans="1:4" ht="16.5" customHeight="1" x14ac:dyDescent="0.25">
      <c r="A81" s="34">
        <v>66</v>
      </c>
      <c r="B81" s="87" t="s">
        <v>201</v>
      </c>
      <c r="C81" s="81">
        <v>21</v>
      </c>
      <c r="D81" s="31" t="s">
        <v>82</v>
      </c>
    </row>
    <row r="82" spans="1:4" ht="16.5" customHeight="1" x14ac:dyDescent="0.25">
      <c r="A82" s="34">
        <v>66</v>
      </c>
      <c r="B82" s="87" t="s">
        <v>289</v>
      </c>
      <c r="C82" s="81">
        <v>21</v>
      </c>
      <c r="D82" s="31" t="s">
        <v>82</v>
      </c>
    </row>
    <row r="83" spans="1:4" ht="16.5" customHeight="1" x14ac:dyDescent="0.25">
      <c r="A83" s="34">
        <v>67</v>
      </c>
      <c r="B83" s="87" t="s">
        <v>137</v>
      </c>
      <c r="C83" s="81">
        <v>19</v>
      </c>
      <c r="D83" s="31" t="s">
        <v>82</v>
      </c>
    </row>
    <row r="84" spans="1:4" ht="16.5" customHeight="1" x14ac:dyDescent="0.25">
      <c r="A84" s="34">
        <v>68</v>
      </c>
      <c r="B84" s="87" t="s">
        <v>212</v>
      </c>
      <c r="C84" s="81">
        <v>15</v>
      </c>
      <c r="D84" s="31" t="s">
        <v>82</v>
      </c>
    </row>
    <row r="85" spans="1:4" ht="16.5" customHeight="1" x14ac:dyDescent="0.25">
      <c r="A85" s="34">
        <v>68</v>
      </c>
      <c r="B85" s="87" t="s">
        <v>207</v>
      </c>
      <c r="C85" s="81">
        <v>15</v>
      </c>
      <c r="D85" s="31" t="s">
        <v>82</v>
      </c>
    </row>
    <row r="86" spans="1:4" ht="16.5" customHeight="1" x14ac:dyDescent="0.25">
      <c r="A86" s="34">
        <v>69</v>
      </c>
      <c r="B86" s="87" t="s">
        <v>120</v>
      </c>
      <c r="C86" s="81">
        <v>12</v>
      </c>
      <c r="D86" s="31" t="s">
        <v>82</v>
      </c>
    </row>
    <row r="87" spans="1:4" ht="16.5" customHeight="1" x14ac:dyDescent="0.25">
      <c r="A87" s="34">
        <v>70</v>
      </c>
      <c r="B87" s="87" t="s">
        <v>290</v>
      </c>
      <c r="C87" s="81">
        <v>11</v>
      </c>
      <c r="D87" s="31" t="s">
        <v>82</v>
      </c>
    </row>
    <row r="88" spans="1:4" ht="16.5" customHeight="1" x14ac:dyDescent="0.25">
      <c r="A88" s="34">
        <v>71</v>
      </c>
      <c r="B88" s="87" t="s">
        <v>291</v>
      </c>
      <c r="C88" s="81">
        <v>9</v>
      </c>
      <c r="D88" s="31" t="s">
        <v>82</v>
      </c>
    </row>
    <row r="89" spans="1:4" ht="16.5" customHeight="1" x14ac:dyDescent="0.25">
      <c r="A89" s="34">
        <v>72</v>
      </c>
      <c r="B89" s="87" t="s">
        <v>147</v>
      </c>
      <c r="C89" s="81">
        <v>8</v>
      </c>
      <c r="D89" s="31" t="s">
        <v>82</v>
      </c>
    </row>
    <row r="90" spans="1:4" ht="16.5" customHeight="1" x14ac:dyDescent="0.25">
      <c r="A90" s="34">
        <v>73</v>
      </c>
      <c r="B90" s="87" t="s">
        <v>292</v>
      </c>
      <c r="C90" s="81">
        <v>7</v>
      </c>
      <c r="D90" s="31" t="s">
        <v>82</v>
      </c>
    </row>
    <row r="91" spans="1:4" ht="16.5" customHeight="1" x14ac:dyDescent="0.25">
      <c r="A91" s="34">
        <v>74</v>
      </c>
      <c r="B91" s="87" t="s">
        <v>140</v>
      </c>
      <c r="C91" s="81">
        <v>6</v>
      </c>
      <c r="D91" s="31" t="s">
        <v>82</v>
      </c>
    </row>
    <row r="92" spans="1:4" ht="16.5" customHeight="1" x14ac:dyDescent="0.25">
      <c r="A92" s="34">
        <v>74</v>
      </c>
      <c r="B92" s="87" t="s">
        <v>136</v>
      </c>
      <c r="C92" s="81">
        <v>6</v>
      </c>
      <c r="D92" s="31" t="s">
        <v>82</v>
      </c>
    </row>
    <row r="93" spans="1:4" ht="16.5" customHeight="1" x14ac:dyDescent="0.25">
      <c r="A93" s="34">
        <v>75</v>
      </c>
      <c r="B93" s="87" t="s">
        <v>93</v>
      </c>
      <c r="C93" s="81">
        <v>5</v>
      </c>
      <c r="D93" s="31" t="s">
        <v>82</v>
      </c>
    </row>
    <row r="94" spans="1:4" ht="16.5" customHeight="1" x14ac:dyDescent="0.25">
      <c r="A94" s="34">
        <v>76</v>
      </c>
      <c r="B94" s="87" t="s">
        <v>293</v>
      </c>
      <c r="C94" s="81">
        <v>4</v>
      </c>
      <c r="D94" s="31" t="s">
        <v>82</v>
      </c>
    </row>
    <row r="95" spans="1:4" ht="16.5" customHeight="1" x14ac:dyDescent="0.25">
      <c r="A95" s="34">
        <v>76</v>
      </c>
      <c r="B95" s="87" t="s">
        <v>139</v>
      </c>
      <c r="C95" s="81">
        <v>4</v>
      </c>
      <c r="D95" s="31" t="s">
        <v>82</v>
      </c>
    </row>
    <row r="96" spans="1:4" ht="16.5" customHeight="1" x14ac:dyDescent="0.25">
      <c r="A96" s="34">
        <v>76</v>
      </c>
      <c r="B96" s="87" t="s">
        <v>123</v>
      </c>
      <c r="C96" s="81">
        <v>4</v>
      </c>
      <c r="D96" s="31" t="s">
        <v>82</v>
      </c>
    </row>
    <row r="97" spans="1:4" ht="16.5" customHeight="1" x14ac:dyDescent="0.25">
      <c r="A97" s="34">
        <v>76</v>
      </c>
      <c r="B97" s="87" t="s">
        <v>85</v>
      </c>
      <c r="C97" s="81">
        <v>4</v>
      </c>
      <c r="D97" s="31" t="s">
        <v>82</v>
      </c>
    </row>
    <row r="98" spans="1:4" ht="16.5" customHeight="1" x14ac:dyDescent="0.25">
      <c r="A98" s="34">
        <v>77</v>
      </c>
      <c r="B98" s="87" t="s">
        <v>218</v>
      </c>
      <c r="C98" s="81">
        <v>3</v>
      </c>
      <c r="D98" s="31" t="s">
        <v>82</v>
      </c>
    </row>
    <row r="99" spans="1:4" ht="16.5" customHeight="1" x14ac:dyDescent="0.25">
      <c r="A99" s="34">
        <v>77</v>
      </c>
      <c r="B99" s="87" t="s">
        <v>138</v>
      </c>
      <c r="C99" s="81">
        <v>3</v>
      </c>
      <c r="D99" s="31" t="s">
        <v>82</v>
      </c>
    </row>
    <row r="100" spans="1:4" ht="16.5" customHeight="1" x14ac:dyDescent="0.25">
      <c r="A100" s="34">
        <v>77</v>
      </c>
      <c r="B100" s="87" t="s">
        <v>234</v>
      </c>
      <c r="C100" s="81">
        <v>3</v>
      </c>
      <c r="D100" s="31" t="s">
        <v>82</v>
      </c>
    </row>
    <row r="101" spans="1:4" ht="16.5" customHeight="1" x14ac:dyDescent="0.25">
      <c r="A101" s="34">
        <v>77</v>
      </c>
      <c r="B101" s="87" t="s">
        <v>148</v>
      </c>
      <c r="C101" s="81">
        <v>3</v>
      </c>
      <c r="D101" s="31" t="s">
        <v>82</v>
      </c>
    </row>
    <row r="102" spans="1:4" ht="16.5" customHeight="1" x14ac:dyDescent="0.25">
      <c r="A102" s="34">
        <v>78</v>
      </c>
      <c r="B102" s="87" t="s">
        <v>294</v>
      </c>
      <c r="C102" s="81">
        <v>2</v>
      </c>
      <c r="D102" s="31" t="s">
        <v>82</v>
      </c>
    </row>
    <row r="103" spans="1:4" ht="16.5" customHeight="1" x14ac:dyDescent="0.25">
      <c r="A103" s="34">
        <v>78</v>
      </c>
      <c r="B103" s="87" t="s">
        <v>125</v>
      </c>
      <c r="C103" s="81">
        <v>2</v>
      </c>
      <c r="D103" s="31" t="s">
        <v>82</v>
      </c>
    </row>
    <row r="104" spans="1:4" ht="16.5" customHeight="1" x14ac:dyDescent="0.25">
      <c r="A104" s="34">
        <v>79</v>
      </c>
      <c r="B104" s="87" t="s">
        <v>126</v>
      </c>
      <c r="C104" s="81">
        <v>1</v>
      </c>
      <c r="D104" s="31" t="s">
        <v>82</v>
      </c>
    </row>
    <row r="105" spans="1:4" ht="16.5" customHeight="1" x14ac:dyDescent="0.25">
      <c r="A105" s="34">
        <v>79</v>
      </c>
      <c r="B105" s="87" t="s">
        <v>295</v>
      </c>
      <c r="C105" s="81">
        <v>1</v>
      </c>
      <c r="D105" s="31" t="s">
        <v>82</v>
      </c>
    </row>
    <row r="106" spans="1:4" ht="16.5" customHeight="1" x14ac:dyDescent="0.25">
      <c r="A106" s="34" t="s">
        <v>191</v>
      </c>
      <c r="B106" s="87" t="s">
        <v>296</v>
      </c>
      <c r="C106" s="81">
        <v>0</v>
      </c>
      <c r="D106" s="96" t="s">
        <v>191</v>
      </c>
    </row>
    <row r="107" spans="1:4" ht="16.5" customHeight="1" x14ac:dyDescent="0.25">
      <c r="A107" s="34" t="s">
        <v>191</v>
      </c>
      <c r="B107" s="87" t="s">
        <v>297</v>
      </c>
      <c r="C107" s="81">
        <v>0</v>
      </c>
      <c r="D107" s="96" t="s">
        <v>191</v>
      </c>
    </row>
    <row r="108" spans="1:4" ht="16.5" customHeight="1" x14ac:dyDescent="0.25">
      <c r="A108" s="34" t="s">
        <v>191</v>
      </c>
      <c r="B108" s="87" t="s">
        <v>298</v>
      </c>
      <c r="C108" s="81">
        <v>0</v>
      </c>
      <c r="D108" s="96" t="s">
        <v>191</v>
      </c>
    </row>
    <row r="109" spans="1:4" ht="16.5" customHeight="1" x14ac:dyDescent="0.25">
      <c r="A109" s="34" t="s">
        <v>191</v>
      </c>
      <c r="B109" s="87" t="s">
        <v>84</v>
      </c>
      <c r="C109" s="81">
        <v>0</v>
      </c>
      <c r="D109" s="96" t="s">
        <v>191</v>
      </c>
    </row>
    <row r="110" spans="1:4" ht="16.5" customHeight="1" x14ac:dyDescent="0.25">
      <c r="A110" s="34" t="s">
        <v>191</v>
      </c>
      <c r="B110" s="87" t="s">
        <v>124</v>
      </c>
      <c r="C110" s="81">
        <v>0</v>
      </c>
      <c r="D110" s="96" t="s">
        <v>191</v>
      </c>
    </row>
    <row r="111" spans="1:4" ht="16.5" customHeight="1" x14ac:dyDescent="0.25">
      <c r="A111" s="34" t="s">
        <v>191</v>
      </c>
      <c r="B111" s="87" t="s">
        <v>299</v>
      </c>
      <c r="C111" s="81">
        <v>0</v>
      </c>
      <c r="D111" s="97" t="s">
        <v>191</v>
      </c>
    </row>
    <row r="112" spans="1:4" ht="13.5" x14ac:dyDescent="0.25">
      <c r="A112" s="34"/>
      <c r="B112" s="82"/>
      <c r="C112" s="83"/>
      <c r="D112" s="35"/>
    </row>
  </sheetData>
  <phoneticPr fontId="6" type="noConversion"/>
  <printOptions horizontalCentered="1"/>
  <pageMargins left="0.25" right="0.25" top="0.5" bottom="0.5" header="0.3" footer="0.3"/>
  <pageSetup orientation="portrait" r:id="rId1"/>
  <headerFooter>
    <oddFooter>&amp;L&amp;"Century Gothic,Regular"FinCEN SAR - Loan or Finance&amp;R&amp;"Century Gothic,Regular"Page &amp;P of &amp;N</oddFooter>
  </headerFooter>
  <ignoredErrors>
    <ignoredError sqref="D32:D71" calculatedColumn="1"/>
  </ignoredErrors>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9:Q124"/>
  <sheetViews>
    <sheetView showGridLines="0" zoomScaleNormal="100" workbookViewId="0">
      <selection activeCell="P15" sqref="P15"/>
    </sheetView>
  </sheetViews>
  <sheetFormatPr defaultColWidth="9.140625" defaultRowHeight="13.5" x14ac:dyDescent="0.25"/>
  <cols>
    <col min="1" max="1" width="28.140625" style="1" customWidth="1"/>
    <col min="2" max="2" width="60.28515625" style="1" customWidth="1"/>
    <col min="3" max="8" width="11.7109375" style="1" customWidth="1"/>
    <col min="9" max="9" width="11.7109375" style="23" customWidth="1"/>
    <col min="10" max="13" width="11.7109375" style="1" customWidth="1"/>
    <col min="14" max="16384" width="9.140625" style="1"/>
  </cols>
  <sheetData>
    <row r="9" spans="1:17" x14ac:dyDescent="0.25">
      <c r="A9" s="22" t="s">
        <v>226</v>
      </c>
      <c r="B9" s="23"/>
      <c r="C9" s="23"/>
      <c r="D9" s="23"/>
    </row>
    <row r="10" spans="1:17" x14ac:dyDescent="0.25">
      <c r="A10" s="22"/>
      <c r="B10" s="23"/>
      <c r="C10" s="23"/>
      <c r="D10" s="23"/>
    </row>
    <row r="11" spans="1:17" x14ac:dyDescent="0.25">
      <c r="A11" s="111" t="s">
        <v>239</v>
      </c>
      <c r="B11" s="112"/>
      <c r="C11" s="112"/>
      <c r="D11" s="112"/>
    </row>
    <row r="12" spans="1:17" x14ac:dyDescent="0.25">
      <c r="A12" s="24" t="s">
        <v>275</v>
      </c>
      <c r="B12" s="23"/>
      <c r="C12" s="23"/>
      <c r="D12" s="23"/>
    </row>
    <row r="13" spans="1:17" ht="15" x14ac:dyDescent="0.25">
      <c r="A13" s="6"/>
      <c r="B13" s="5"/>
      <c r="C13" s="5"/>
      <c r="D13" s="5"/>
    </row>
    <row r="14" spans="1:17" ht="32.25" customHeight="1" x14ac:dyDescent="0.25">
      <c r="A14" s="32" t="s">
        <v>83</v>
      </c>
      <c r="B14" s="32" t="s">
        <v>217</v>
      </c>
      <c r="C14" s="37" t="s">
        <v>189</v>
      </c>
      <c r="D14" s="37" t="s">
        <v>193</v>
      </c>
      <c r="E14" s="37" t="s">
        <v>196</v>
      </c>
      <c r="F14" s="37" t="s">
        <v>199</v>
      </c>
      <c r="G14" s="37" t="s">
        <v>200</v>
      </c>
      <c r="H14" s="88" t="s">
        <v>220</v>
      </c>
      <c r="I14" s="37" t="s">
        <v>232</v>
      </c>
      <c r="J14" s="37" t="s">
        <v>233</v>
      </c>
      <c r="K14" s="37" t="s">
        <v>260</v>
      </c>
      <c r="L14" s="37" t="s">
        <v>264</v>
      </c>
      <c r="M14" s="37" t="s">
        <v>276</v>
      </c>
      <c r="O14" s="63"/>
      <c r="P14" s="63"/>
      <c r="Q14" s="65"/>
    </row>
    <row r="15" spans="1:17" s="125" customFormat="1" ht="16.5" customHeight="1" x14ac:dyDescent="0.2">
      <c r="A15" s="170" t="s">
        <v>257</v>
      </c>
      <c r="B15" s="171" t="s">
        <v>266</v>
      </c>
      <c r="C15" s="172" t="s">
        <v>191</v>
      </c>
      <c r="D15" s="172" t="s">
        <v>191</v>
      </c>
      <c r="E15" s="172" t="s">
        <v>191</v>
      </c>
      <c r="F15" s="172" t="s">
        <v>191</v>
      </c>
      <c r="G15" s="128">
        <v>10</v>
      </c>
      <c r="H15" s="173">
        <v>1</v>
      </c>
      <c r="I15" s="128">
        <v>22</v>
      </c>
      <c r="J15" s="128">
        <v>24</v>
      </c>
      <c r="K15" s="128">
        <v>19</v>
      </c>
      <c r="L15" s="128">
        <v>23</v>
      </c>
      <c r="M15" s="128">
        <v>30</v>
      </c>
      <c r="O15" s="174"/>
      <c r="P15" s="174"/>
      <c r="Q15" s="175"/>
    </row>
    <row r="16" spans="1:17" s="125" customFormat="1" ht="16.5" customHeight="1" x14ac:dyDescent="0.2">
      <c r="A16" s="170"/>
      <c r="B16" s="171" t="s">
        <v>246</v>
      </c>
      <c r="C16" s="172" t="s">
        <v>191</v>
      </c>
      <c r="D16" s="172" t="s">
        <v>191</v>
      </c>
      <c r="E16" s="172" t="s">
        <v>191</v>
      </c>
      <c r="F16" s="172" t="s">
        <v>191</v>
      </c>
      <c r="G16" s="128">
        <v>8</v>
      </c>
      <c r="H16" s="173">
        <v>5</v>
      </c>
      <c r="I16" s="128">
        <v>45</v>
      </c>
      <c r="J16" s="128">
        <v>26</v>
      </c>
      <c r="K16" s="128">
        <v>21</v>
      </c>
      <c r="L16" s="128">
        <v>28</v>
      </c>
      <c r="M16" s="128">
        <v>61</v>
      </c>
      <c r="O16" s="174"/>
      <c r="P16" s="174"/>
      <c r="Q16" s="175"/>
    </row>
    <row r="17" spans="1:17" s="125" customFormat="1" ht="16.5" customHeight="1" x14ac:dyDescent="0.2">
      <c r="A17" s="170"/>
      <c r="B17" s="171" t="s">
        <v>258</v>
      </c>
      <c r="C17" s="172" t="s">
        <v>191</v>
      </c>
      <c r="D17" s="172" t="s">
        <v>191</v>
      </c>
      <c r="E17" s="172" t="s">
        <v>191</v>
      </c>
      <c r="F17" s="172" t="s">
        <v>191</v>
      </c>
      <c r="G17" s="128">
        <v>6</v>
      </c>
      <c r="H17" s="173">
        <v>9</v>
      </c>
      <c r="I17" s="128">
        <v>10</v>
      </c>
      <c r="J17" s="128">
        <v>21</v>
      </c>
      <c r="K17" s="128">
        <v>16</v>
      </c>
      <c r="L17" s="128">
        <v>10</v>
      </c>
      <c r="M17" s="128">
        <v>19</v>
      </c>
      <c r="O17" s="174"/>
      <c r="P17" s="174"/>
      <c r="Q17" s="175"/>
    </row>
    <row r="18" spans="1:17" s="125" customFormat="1" ht="16.5" customHeight="1" x14ac:dyDescent="0.2">
      <c r="A18" s="176"/>
      <c r="B18" s="177" t="s">
        <v>12</v>
      </c>
      <c r="C18" s="172" t="s">
        <v>191</v>
      </c>
      <c r="D18" s="172" t="s">
        <v>191</v>
      </c>
      <c r="E18" s="172" t="s">
        <v>191</v>
      </c>
      <c r="F18" s="172" t="s">
        <v>191</v>
      </c>
      <c r="G18" s="178">
        <f t="shared" ref="G18:M18" si="0">SUM(G15:G17)</f>
        <v>24</v>
      </c>
      <c r="H18" s="178">
        <f t="shared" si="0"/>
        <v>15</v>
      </c>
      <c r="I18" s="178">
        <f t="shared" si="0"/>
        <v>77</v>
      </c>
      <c r="J18" s="178">
        <f t="shared" si="0"/>
        <v>71</v>
      </c>
      <c r="K18" s="178">
        <f t="shared" si="0"/>
        <v>56</v>
      </c>
      <c r="L18" s="178">
        <f t="shared" si="0"/>
        <v>61</v>
      </c>
      <c r="M18" s="178">
        <f t="shared" si="0"/>
        <v>110</v>
      </c>
      <c r="O18" s="174"/>
      <c r="P18" s="174"/>
      <c r="Q18" s="126"/>
    </row>
    <row r="19" spans="1:17" s="125" customFormat="1" ht="16.5" customHeight="1" x14ac:dyDescent="0.2">
      <c r="A19" s="170" t="s">
        <v>86</v>
      </c>
      <c r="B19" s="171" t="s">
        <v>117</v>
      </c>
      <c r="C19" s="126">
        <v>0</v>
      </c>
      <c r="D19" s="126">
        <v>7</v>
      </c>
      <c r="E19" s="128">
        <v>13</v>
      </c>
      <c r="F19" s="128">
        <v>33</v>
      </c>
      <c r="G19" s="128">
        <v>114</v>
      </c>
      <c r="H19" s="179">
        <v>259</v>
      </c>
      <c r="I19" s="180">
        <v>202</v>
      </c>
      <c r="J19" s="180">
        <v>403</v>
      </c>
      <c r="K19" s="181">
        <v>2929</v>
      </c>
      <c r="L19" s="181">
        <v>13046</v>
      </c>
      <c r="M19" s="181">
        <v>4903</v>
      </c>
      <c r="O19" s="174"/>
      <c r="P19" s="174"/>
      <c r="Q19" s="126"/>
    </row>
    <row r="20" spans="1:17" s="125" customFormat="1" ht="16.5" customHeight="1" x14ac:dyDescent="0.2">
      <c r="A20" s="170"/>
      <c r="B20" s="175" t="s">
        <v>250</v>
      </c>
      <c r="C20" s="172" t="s">
        <v>191</v>
      </c>
      <c r="D20" s="172" t="s">
        <v>191</v>
      </c>
      <c r="E20" s="172" t="s">
        <v>191</v>
      </c>
      <c r="F20" s="172" t="s">
        <v>191</v>
      </c>
      <c r="G20" s="128">
        <v>0</v>
      </c>
      <c r="H20" s="124">
        <v>0</v>
      </c>
      <c r="I20" s="124">
        <v>0</v>
      </c>
      <c r="J20" s="124">
        <v>4</v>
      </c>
      <c r="K20" s="181">
        <v>13</v>
      </c>
      <c r="L20" s="181">
        <v>5</v>
      </c>
      <c r="M20" s="181">
        <v>5</v>
      </c>
      <c r="O20" s="174"/>
      <c r="P20" s="174"/>
      <c r="Q20" s="126"/>
    </row>
    <row r="21" spans="1:17" s="125" customFormat="1" ht="16.5" customHeight="1" x14ac:dyDescent="0.2">
      <c r="A21" s="176"/>
      <c r="B21" s="171" t="s">
        <v>118</v>
      </c>
      <c r="C21" s="126">
        <v>0</v>
      </c>
      <c r="D21" s="126">
        <v>6</v>
      </c>
      <c r="E21" s="128">
        <v>11</v>
      </c>
      <c r="F21" s="128">
        <v>23</v>
      </c>
      <c r="G21" s="128">
        <v>4</v>
      </c>
      <c r="H21" s="180">
        <v>12</v>
      </c>
      <c r="I21" s="180">
        <v>53</v>
      </c>
      <c r="J21" s="180">
        <v>1446</v>
      </c>
      <c r="K21" s="181">
        <v>4641</v>
      </c>
      <c r="L21" s="181">
        <v>19685</v>
      </c>
      <c r="M21" s="181">
        <v>5602</v>
      </c>
      <c r="O21" s="174"/>
      <c r="P21" s="174"/>
      <c r="Q21" s="126"/>
    </row>
    <row r="22" spans="1:17" s="125" customFormat="1" ht="16.5" customHeight="1" x14ac:dyDescent="0.2">
      <c r="A22" s="176"/>
      <c r="B22" s="171" t="s">
        <v>87</v>
      </c>
      <c r="C22" s="126">
        <v>3</v>
      </c>
      <c r="D22" s="126">
        <v>30</v>
      </c>
      <c r="E22" s="128">
        <v>121</v>
      </c>
      <c r="F22" s="128">
        <v>110</v>
      </c>
      <c r="G22" s="128">
        <v>89</v>
      </c>
      <c r="H22" s="180">
        <v>133</v>
      </c>
      <c r="I22" s="180">
        <v>95</v>
      </c>
      <c r="J22" s="180">
        <v>167</v>
      </c>
      <c r="K22" s="181">
        <v>301</v>
      </c>
      <c r="L22" s="181">
        <v>540</v>
      </c>
      <c r="M22" s="181">
        <v>358</v>
      </c>
      <c r="O22" s="174"/>
      <c r="P22" s="174"/>
      <c r="Q22" s="126"/>
    </row>
    <row r="23" spans="1:17" s="125" customFormat="1" ht="16.5" customHeight="1" x14ac:dyDescent="0.2">
      <c r="A23" s="176"/>
      <c r="B23" s="171" t="s">
        <v>263</v>
      </c>
      <c r="C23" s="126">
        <v>17</v>
      </c>
      <c r="D23" s="126">
        <v>281</v>
      </c>
      <c r="E23" s="128">
        <v>295</v>
      </c>
      <c r="F23" s="128">
        <v>315</v>
      </c>
      <c r="G23" s="128">
        <v>683</v>
      </c>
      <c r="H23" s="180">
        <v>1735</v>
      </c>
      <c r="I23" s="180">
        <v>743</v>
      </c>
      <c r="J23" s="180">
        <v>2895</v>
      </c>
      <c r="K23" s="181">
        <v>5798</v>
      </c>
      <c r="L23" s="181">
        <v>4821</v>
      </c>
      <c r="M23" s="181">
        <v>3395</v>
      </c>
      <c r="O23" s="174"/>
      <c r="P23" s="174"/>
      <c r="Q23" s="126"/>
    </row>
    <row r="24" spans="1:17" s="125" customFormat="1" ht="16.5" customHeight="1" x14ac:dyDescent="0.2">
      <c r="A24" s="176"/>
      <c r="B24" s="171" t="s">
        <v>221</v>
      </c>
      <c r="C24" s="126">
        <v>0</v>
      </c>
      <c r="D24" s="126">
        <v>7</v>
      </c>
      <c r="E24" s="128">
        <v>3</v>
      </c>
      <c r="F24" s="128">
        <v>3</v>
      </c>
      <c r="G24" s="128">
        <v>5</v>
      </c>
      <c r="H24" s="180">
        <v>7</v>
      </c>
      <c r="I24" s="180">
        <v>2</v>
      </c>
      <c r="J24" s="180">
        <v>15</v>
      </c>
      <c r="K24" s="181">
        <v>215</v>
      </c>
      <c r="L24" s="181">
        <v>590</v>
      </c>
      <c r="M24" s="181">
        <v>74</v>
      </c>
      <c r="O24" s="174"/>
      <c r="P24" s="174"/>
      <c r="Q24" s="126"/>
    </row>
    <row r="25" spans="1:17" s="125" customFormat="1" ht="16.5" customHeight="1" x14ac:dyDescent="0.2">
      <c r="A25" s="176"/>
      <c r="B25" s="171" t="s">
        <v>201</v>
      </c>
      <c r="C25" s="126">
        <v>0</v>
      </c>
      <c r="D25" s="126">
        <v>1</v>
      </c>
      <c r="E25" s="128">
        <v>1</v>
      </c>
      <c r="F25" s="128">
        <v>1</v>
      </c>
      <c r="G25" s="128">
        <v>0</v>
      </c>
      <c r="H25" s="180">
        <v>1</v>
      </c>
      <c r="I25" s="180">
        <v>11</v>
      </c>
      <c r="J25" s="180">
        <v>4</v>
      </c>
      <c r="K25" s="181">
        <v>1</v>
      </c>
      <c r="L25" s="181">
        <v>1</v>
      </c>
      <c r="M25" s="181">
        <v>0</v>
      </c>
      <c r="O25" s="174"/>
      <c r="P25" s="174"/>
      <c r="Q25" s="126"/>
    </row>
    <row r="26" spans="1:17" s="125" customFormat="1" ht="16.5" customHeight="1" x14ac:dyDescent="0.2">
      <c r="A26" s="176"/>
      <c r="B26" s="171" t="s">
        <v>119</v>
      </c>
      <c r="C26" s="126">
        <v>0</v>
      </c>
      <c r="D26" s="126">
        <v>11</v>
      </c>
      <c r="E26" s="128">
        <v>3</v>
      </c>
      <c r="F26" s="128">
        <v>3</v>
      </c>
      <c r="G26" s="128">
        <v>3</v>
      </c>
      <c r="H26" s="179">
        <v>16</v>
      </c>
      <c r="I26" s="180">
        <v>10</v>
      </c>
      <c r="J26" s="180">
        <v>22</v>
      </c>
      <c r="K26" s="181">
        <v>20</v>
      </c>
      <c r="L26" s="181">
        <v>12</v>
      </c>
      <c r="M26" s="181">
        <v>20</v>
      </c>
      <c r="O26" s="174"/>
      <c r="P26" s="174"/>
      <c r="Q26" s="126"/>
    </row>
    <row r="27" spans="1:17" s="125" customFormat="1" ht="16.5" customHeight="1" x14ac:dyDescent="0.2">
      <c r="A27" s="176"/>
      <c r="B27" s="171" t="s">
        <v>120</v>
      </c>
      <c r="C27" s="126">
        <v>0</v>
      </c>
      <c r="D27" s="126">
        <v>2</v>
      </c>
      <c r="E27" s="126">
        <v>0</v>
      </c>
      <c r="F27" s="128">
        <v>1</v>
      </c>
      <c r="G27" s="128">
        <v>1</v>
      </c>
      <c r="H27" s="173">
        <v>0</v>
      </c>
      <c r="I27" s="128">
        <v>0</v>
      </c>
      <c r="J27" s="128">
        <v>2</v>
      </c>
      <c r="K27" s="181">
        <v>4</v>
      </c>
      <c r="L27" s="181">
        <v>2</v>
      </c>
      <c r="M27" s="181">
        <v>0</v>
      </c>
      <c r="O27" s="174"/>
      <c r="P27" s="174"/>
      <c r="Q27" s="126"/>
    </row>
    <row r="28" spans="1:17" s="125" customFormat="1" ht="16.5" customHeight="1" x14ac:dyDescent="0.2">
      <c r="A28" s="176"/>
      <c r="B28" s="171" t="s">
        <v>76</v>
      </c>
      <c r="C28" s="126">
        <v>34</v>
      </c>
      <c r="D28" s="126">
        <v>479</v>
      </c>
      <c r="E28" s="126">
        <v>1785</v>
      </c>
      <c r="F28" s="128">
        <v>2371</v>
      </c>
      <c r="G28" s="128">
        <v>2062</v>
      </c>
      <c r="H28" s="173">
        <v>2567</v>
      </c>
      <c r="I28" s="128">
        <v>2202</v>
      </c>
      <c r="J28" s="128">
        <v>6422</v>
      </c>
      <c r="K28" s="181">
        <v>8697</v>
      </c>
      <c r="L28" s="181">
        <v>15983</v>
      </c>
      <c r="M28" s="181">
        <v>7086</v>
      </c>
      <c r="O28" s="174"/>
      <c r="P28" s="174"/>
      <c r="Q28" s="126"/>
    </row>
    <row r="29" spans="1:17" s="125" customFormat="1" ht="16.5" customHeight="1" x14ac:dyDescent="0.2">
      <c r="A29" s="176"/>
      <c r="B29" s="171" t="s">
        <v>248</v>
      </c>
      <c r="C29" s="172" t="s">
        <v>191</v>
      </c>
      <c r="D29" s="172" t="s">
        <v>191</v>
      </c>
      <c r="E29" s="172" t="s">
        <v>191</v>
      </c>
      <c r="F29" s="172" t="s">
        <v>191</v>
      </c>
      <c r="G29" s="128">
        <v>0</v>
      </c>
      <c r="H29" s="173">
        <v>3</v>
      </c>
      <c r="I29" s="128">
        <v>2</v>
      </c>
      <c r="J29" s="128">
        <v>2</v>
      </c>
      <c r="K29" s="181">
        <v>8</v>
      </c>
      <c r="L29" s="181">
        <v>4</v>
      </c>
      <c r="M29" s="181">
        <v>3</v>
      </c>
      <c r="O29" s="174"/>
      <c r="P29" s="174"/>
      <c r="Q29" s="126"/>
    </row>
    <row r="30" spans="1:17" s="125" customFormat="1" ht="16.5" customHeight="1" x14ac:dyDescent="0.2">
      <c r="A30" s="176"/>
      <c r="B30" s="171" t="s">
        <v>121</v>
      </c>
      <c r="C30" s="126">
        <v>0</v>
      </c>
      <c r="D30" s="126">
        <v>1</v>
      </c>
      <c r="E30" s="126">
        <v>11</v>
      </c>
      <c r="F30" s="128">
        <v>2</v>
      </c>
      <c r="G30" s="128">
        <v>2</v>
      </c>
      <c r="H30" s="173">
        <v>1</v>
      </c>
      <c r="I30" s="128">
        <v>1</v>
      </c>
      <c r="J30" s="128">
        <v>1</v>
      </c>
      <c r="K30" s="181">
        <v>2</v>
      </c>
      <c r="L30" s="181">
        <v>3</v>
      </c>
      <c r="M30" s="181">
        <v>0</v>
      </c>
      <c r="O30" s="174"/>
      <c r="P30" s="174"/>
      <c r="Q30" s="126"/>
    </row>
    <row r="31" spans="1:17" s="125" customFormat="1" ht="16.5" customHeight="1" x14ac:dyDescent="0.2">
      <c r="A31" s="176"/>
      <c r="B31" s="171" t="s">
        <v>251</v>
      </c>
      <c r="C31" s="172" t="s">
        <v>191</v>
      </c>
      <c r="D31" s="172" t="s">
        <v>191</v>
      </c>
      <c r="E31" s="172" t="s">
        <v>191</v>
      </c>
      <c r="F31" s="172" t="s">
        <v>191</v>
      </c>
      <c r="G31" s="128">
        <v>2</v>
      </c>
      <c r="H31" s="173">
        <v>0</v>
      </c>
      <c r="I31" s="128">
        <v>0</v>
      </c>
      <c r="J31" s="128">
        <v>2</v>
      </c>
      <c r="K31" s="181">
        <v>60</v>
      </c>
      <c r="L31" s="181">
        <v>37</v>
      </c>
      <c r="M31" s="181">
        <v>8</v>
      </c>
      <c r="O31" s="174"/>
      <c r="P31" s="174"/>
      <c r="Q31" s="126"/>
    </row>
    <row r="32" spans="1:17" s="125" customFormat="1" ht="16.5" customHeight="1" x14ac:dyDescent="0.2">
      <c r="A32" s="176"/>
      <c r="B32" s="171" t="s">
        <v>197</v>
      </c>
      <c r="C32" s="126">
        <v>0</v>
      </c>
      <c r="D32" s="126">
        <v>23</v>
      </c>
      <c r="E32" s="126">
        <v>64</v>
      </c>
      <c r="F32" s="128">
        <v>65</v>
      </c>
      <c r="G32" s="128">
        <v>59</v>
      </c>
      <c r="H32" s="173">
        <v>150</v>
      </c>
      <c r="I32" s="128">
        <v>130</v>
      </c>
      <c r="J32" s="128">
        <v>376</v>
      </c>
      <c r="K32" s="181">
        <v>727</v>
      </c>
      <c r="L32" s="181">
        <v>696</v>
      </c>
      <c r="M32" s="181">
        <v>169</v>
      </c>
      <c r="O32" s="174"/>
      <c r="P32" s="174"/>
      <c r="Q32" s="126"/>
    </row>
    <row r="33" spans="1:17" s="125" customFormat="1" ht="16.5" customHeight="1" x14ac:dyDescent="0.2">
      <c r="A33" s="176"/>
      <c r="B33" s="177" t="s">
        <v>12</v>
      </c>
      <c r="C33" s="178">
        <f t="shared" ref="C33:M33" si="1" xml:space="preserve"> SUM(C19:C32)</f>
        <v>54</v>
      </c>
      <c r="D33" s="178">
        <f t="shared" si="1"/>
        <v>848</v>
      </c>
      <c r="E33" s="178">
        <f t="shared" si="1"/>
        <v>2307</v>
      </c>
      <c r="F33" s="178">
        <f t="shared" si="1"/>
        <v>2927</v>
      </c>
      <c r="G33" s="178">
        <f t="shared" si="1"/>
        <v>3024</v>
      </c>
      <c r="H33" s="178">
        <f t="shared" si="1"/>
        <v>4884</v>
      </c>
      <c r="I33" s="178">
        <f t="shared" si="1"/>
        <v>3451</v>
      </c>
      <c r="J33" s="178">
        <f t="shared" si="1"/>
        <v>11761</v>
      </c>
      <c r="K33" s="178">
        <f t="shared" si="1"/>
        <v>23416</v>
      </c>
      <c r="L33" s="178">
        <f t="shared" si="1"/>
        <v>55425</v>
      </c>
      <c r="M33" s="178">
        <f t="shared" si="1"/>
        <v>21623</v>
      </c>
      <c r="O33" s="174"/>
      <c r="P33" s="174"/>
      <c r="Q33" s="126"/>
    </row>
    <row r="34" spans="1:17" s="125" customFormat="1" ht="16.5" customHeight="1" x14ac:dyDescent="0.2">
      <c r="A34" s="170" t="s">
        <v>259</v>
      </c>
      <c r="B34" s="171" t="s">
        <v>254</v>
      </c>
      <c r="C34" s="172" t="s">
        <v>191</v>
      </c>
      <c r="D34" s="172" t="s">
        <v>191</v>
      </c>
      <c r="E34" s="172" t="s">
        <v>191</v>
      </c>
      <c r="F34" s="172" t="s">
        <v>191</v>
      </c>
      <c r="G34" s="126">
        <v>0</v>
      </c>
      <c r="H34" s="182">
        <v>0</v>
      </c>
      <c r="I34" s="126">
        <v>0</v>
      </c>
      <c r="J34" s="126">
        <v>0</v>
      </c>
      <c r="K34" s="126">
        <v>0</v>
      </c>
      <c r="L34" s="126">
        <v>0</v>
      </c>
      <c r="M34" s="126">
        <v>0</v>
      </c>
      <c r="O34" s="174"/>
      <c r="P34" s="174"/>
      <c r="Q34" s="126"/>
    </row>
    <row r="35" spans="1:17" s="125" customFormat="1" ht="16.5" customHeight="1" x14ac:dyDescent="0.2">
      <c r="A35" s="170"/>
      <c r="B35" s="171" t="s">
        <v>271</v>
      </c>
      <c r="C35" s="126">
        <v>0</v>
      </c>
      <c r="D35" s="126">
        <v>0</v>
      </c>
      <c r="E35" s="126">
        <v>0</v>
      </c>
      <c r="F35" s="126">
        <v>0</v>
      </c>
      <c r="G35" s="172" t="s">
        <v>191</v>
      </c>
      <c r="H35" s="172" t="s">
        <v>191</v>
      </c>
      <c r="I35" s="172" t="s">
        <v>191</v>
      </c>
      <c r="J35" s="172" t="s">
        <v>191</v>
      </c>
      <c r="K35" s="172" t="s">
        <v>191</v>
      </c>
      <c r="L35" s="172" t="s">
        <v>191</v>
      </c>
      <c r="M35" s="172" t="s">
        <v>191</v>
      </c>
      <c r="O35" s="174"/>
      <c r="P35" s="174"/>
      <c r="Q35" s="126"/>
    </row>
    <row r="36" spans="1:17" s="125" customFormat="1" ht="16.5" customHeight="1" x14ac:dyDescent="0.2">
      <c r="A36" s="176"/>
      <c r="B36" s="171" t="s">
        <v>84</v>
      </c>
      <c r="C36" s="126">
        <v>0</v>
      </c>
      <c r="D36" s="126">
        <v>0</v>
      </c>
      <c r="E36" s="126">
        <v>0</v>
      </c>
      <c r="F36" s="126">
        <v>0</v>
      </c>
      <c r="G36" s="126">
        <v>0</v>
      </c>
      <c r="H36" s="182">
        <v>0</v>
      </c>
      <c r="I36" s="126">
        <v>0</v>
      </c>
      <c r="J36" s="126">
        <v>0</v>
      </c>
      <c r="K36" s="126">
        <v>0</v>
      </c>
      <c r="L36" s="126">
        <v>0</v>
      </c>
      <c r="M36" s="126">
        <v>0</v>
      </c>
      <c r="O36" s="174"/>
      <c r="P36" s="174"/>
      <c r="Q36" s="126"/>
    </row>
    <row r="37" spans="1:17" s="125" customFormat="1" ht="16.5" customHeight="1" x14ac:dyDescent="0.2">
      <c r="A37" s="176"/>
      <c r="B37" s="171" t="s">
        <v>76</v>
      </c>
      <c r="C37" s="126">
        <v>0</v>
      </c>
      <c r="D37" s="126">
        <v>0</v>
      </c>
      <c r="E37" s="126">
        <v>0</v>
      </c>
      <c r="F37" s="126">
        <v>0</v>
      </c>
      <c r="G37" s="126">
        <v>2</v>
      </c>
      <c r="H37" s="182">
        <v>5</v>
      </c>
      <c r="I37" s="126">
        <v>0</v>
      </c>
      <c r="J37" s="126">
        <v>4</v>
      </c>
      <c r="K37" s="126">
        <v>1</v>
      </c>
      <c r="L37" s="126">
        <v>0</v>
      </c>
      <c r="M37" s="126">
        <v>3</v>
      </c>
      <c r="O37" s="174"/>
      <c r="P37" s="174"/>
      <c r="Q37" s="126"/>
    </row>
    <row r="38" spans="1:17" s="125" customFormat="1" ht="16.5" customHeight="1" x14ac:dyDescent="0.2">
      <c r="A38" s="176"/>
      <c r="B38" s="171" t="s">
        <v>270</v>
      </c>
      <c r="C38" s="126">
        <v>0</v>
      </c>
      <c r="D38" s="126">
        <v>0</v>
      </c>
      <c r="E38" s="126">
        <v>1</v>
      </c>
      <c r="F38" s="126">
        <v>1</v>
      </c>
      <c r="G38" s="172" t="s">
        <v>191</v>
      </c>
      <c r="H38" s="172" t="s">
        <v>191</v>
      </c>
      <c r="I38" s="172" t="s">
        <v>191</v>
      </c>
      <c r="J38" s="172" t="s">
        <v>191</v>
      </c>
      <c r="K38" s="172" t="s">
        <v>191</v>
      </c>
      <c r="L38" s="172" t="s">
        <v>191</v>
      </c>
      <c r="M38" s="172" t="s">
        <v>191</v>
      </c>
      <c r="O38" s="174"/>
      <c r="P38" s="174"/>
      <c r="Q38" s="126"/>
    </row>
    <row r="39" spans="1:17" s="125" customFormat="1" ht="16.5" customHeight="1" x14ac:dyDescent="0.2">
      <c r="A39" s="176"/>
      <c r="B39" s="171" t="s">
        <v>85</v>
      </c>
      <c r="C39" s="126">
        <v>0</v>
      </c>
      <c r="D39" s="126">
        <v>0</v>
      </c>
      <c r="E39" s="126">
        <v>0</v>
      </c>
      <c r="F39" s="126">
        <v>0</v>
      </c>
      <c r="G39" s="126">
        <v>0</v>
      </c>
      <c r="H39" s="182">
        <v>2</v>
      </c>
      <c r="I39" s="126">
        <v>1</v>
      </c>
      <c r="J39" s="126">
        <v>0</v>
      </c>
      <c r="K39" s="126">
        <v>1</v>
      </c>
      <c r="L39" s="126">
        <v>0</v>
      </c>
      <c r="M39" s="126">
        <v>0</v>
      </c>
      <c r="O39" s="174"/>
      <c r="P39" s="174"/>
      <c r="Q39" s="126"/>
    </row>
    <row r="40" spans="1:17" s="125" customFormat="1" ht="16.5" customHeight="1" x14ac:dyDescent="0.2">
      <c r="A40" s="176"/>
      <c r="B40" s="171" t="s">
        <v>255</v>
      </c>
      <c r="C40" s="172" t="s">
        <v>191</v>
      </c>
      <c r="D40" s="172" t="s">
        <v>191</v>
      </c>
      <c r="E40" s="172" t="s">
        <v>191</v>
      </c>
      <c r="F40" s="172" t="s">
        <v>191</v>
      </c>
      <c r="G40" s="126">
        <v>0</v>
      </c>
      <c r="H40" s="182">
        <v>0</v>
      </c>
      <c r="I40" s="126">
        <v>0</v>
      </c>
      <c r="J40" s="126">
        <v>0</v>
      </c>
      <c r="K40" s="126">
        <v>0</v>
      </c>
      <c r="L40" s="126">
        <v>0</v>
      </c>
      <c r="M40" s="126">
        <v>0</v>
      </c>
      <c r="O40" s="174"/>
      <c r="P40" s="174"/>
      <c r="Q40" s="126"/>
    </row>
    <row r="41" spans="1:17" s="125" customFormat="1" ht="16.5" customHeight="1" x14ac:dyDescent="0.2">
      <c r="A41" s="176"/>
      <c r="B41" s="177" t="s">
        <v>12</v>
      </c>
      <c r="C41" s="178">
        <f>SUM(C34:C40)</f>
        <v>0</v>
      </c>
      <c r="D41" s="178">
        <f t="shared" ref="D41:M41" si="2">SUM(D34:D40)</f>
        <v>0</v>
      </c>
      <c r="E41" s="178">
        <f t="shared" si="2"/>
        <v>1</v>
      </c>
      <c r="F41" s="178">
        <f t="shared" si="2"/>
        <v>1</v>
      </c>
      <c r="G41" s="178">
        <f t="shared" si="2"/>
        <v>2</v>
      </c>
      <c r="H41" s="178">
        <f t="shared" si="2"/>
        <v>7</v>
      </c>
      <c r="I41" s="178">
        <f t="shared" si="2"/>
        <v>1</v>
      </c>
      <c r="J41" s="178">
        <f t="shared" si="2"/>
        <v>4</v>
      </c>
      <c r="K41" s="178">
        <f t="shared" si="2"/>
        <v>2</v>
      </c>
      <c r="L41" s="178">
        <f t="shared" si="2"/>
        <v>0</v>
      </c>
      <c r="M41" s="178">
        <f t="shared" si="2"/>
        <v>3</v>
      </c>
      <c r="O41" s="174"/>
      <c r="P41" s="174"/>
      <c r="Q41" s="126"/>
    </row>
    <row r="42" spans="1:17" s="125" customFormat="1" ht="16.5" customHeight="1" x14ac:dyDescent="0.2">
      <c r="A42" s="170" t="s">
        <v>185</v>
      </c>
      <c r="B42" s="171" t="s">
        <v>88</v>
      </c>
      <c r="C42" s="126">
        <v>2</v>
      </c>
      <c r="D42" s="183">
        <v>7</v>
      </c>
      <c r="E42" s="128">
        <v>9</v>
      </c>
      <c r="F42" s="128">
        <v>16</v>
      </c>
      <c r="G42" s="128">
        <v>32</v>
      </c>
      <c r="H42" s="173">
        <v>82</v>
      </c>
      <c r="I42" s="128">
        <v>14</v>
      </c>
      <c r="J42" s="128">
        <v>30</v>
      </c>
      <c r="K42" s="181">
        <v>36</v>
      </c>
      <c r="L42" s="181">
        <v>29</v>
      </c>
      <c r="M42" s="181">
        <v>11</v>
      </c>
      <c r="O42" s="174"/>
      <c r="P42" s="174"/>
      <c r="Q42" s="126"/>
    </row>
    <row r="43" spans="1:17" s="125" customFormat="1" ht="16.5" customHeight="1" x14ac:dyDescent="0.2">
      <c r="A43" s="176"/>
      <c r="B43" s="171" t="s">
        <v>89</v>
      </c>
      <c r="C43" s="126">
        <v>0</v>
      </c>
      <c r="D43" s="183">
        <v>18</v>
      </c>
      <c r="E43" s="128">
        <v>21</v>
      </c>
      <c r="F43" s="128">
        <v>19</v>
      </c>
      <c r="G43" s="128">
        <v>9</v>
      </c>
      <c r="H43" s="173">
        <v>11</v>
      </c>
      <c r="I43" s="128">
        <v>23</v>
      </c>
      <c r="J43" s="128">
        <v>68</v>
      </c>
      <c r="K43" s="181">
        <v>82</v>
      </c>
      <c r="L43" s="181">
        <v>44</v>
      </c>
      <c r="M43" s="181">
        <v>25</v>
      </c>
      <c r="O43" s="174"/>
      <c r="P43" s="174"/>
      <c r="Q43" s="126"/>
    </row>
    <row r="44" spans="1:17" s="125" customFormat="1" ht="16.5" customHeight="1" x14ac:dyDescent="0.2">
      <c r="A44" s="176"/>
      <c r="B44" s="171" t="s">
        <v>76</v>
      </c>
      <c r="C44" s="126">
        <v>4</v>
      </c>
      <c r="D44" s="183">
        <v>31</v>
      </c>
      <c r="E44" s="128">
        <v>175</v>
      </c>
      <c r="F44" s="128">
        <v>295</v>
      </c>
      <c r="G44" s="128">
        <v>16400</v>
      </c>
      <c r="H44" s="173">
        <v>2067</v>
      </c>
      <c r="I44" s="128">
        <v>106</v>
      </c>
      <c r="J44" s="128">
        <v>1611</v>
      </c>
      <c r="K44" s="181">
        <v>2991</v>
      </c>
      <c r="L44" s="181">
        <v>4661</v>
      </c>
      <c r="M44" s="181">
        <v>2388</v>
      </c>
      <c r="O44" s="174"/>
      <c r="P44" s="174"/>
      <c r="Q44" s="126"/>
    </row>
    <row r="45" spans="1:17" s="125" customFormat="1" ht="16.5" customHeight="1" x14ac:dyDescent="0.2">
      <c r="A45" s="176"/>
      <c r="B45" s="171" t="s">
        <v>90</v>
      </c>
      <c r="C45" s="126">
        <v>22</v>
      </c>
      <c r="D45" s="183">
        <v>461</v>
      </c>
      <c r="E45" s="128">
        <v>621</v>
      </c>
      <c r="F45" s="128">
        <v>855</v>
      </c>
      <c r="G45" s="128">
        <v>1063</v>
      </c>
      <c r="H45" s="173">
        <v>2224</v>
      </c>
      <c r="I45" s="128">
        <v>3749</v>
      </c>
      <c r="J45" s="128">
        <v>7131</v>
      </c>
      <c r="K45" s="181">
        <v>9906</v>
      </c>
      <c r="L45" s="181">
        <v>19526</v>
      </c>
      <c r="M45" s="181">
        <v>11874</v>
      </c>
      <c r="O45" s="174"/>
      <c r="P45" s="174"/>
      <c r="Q45" s="126"/>
    </row>
    <row r="46" spans="1:17" s="125" customFormat="1" ht="16.5" customHeight="1" x14ac:dyDescent="0.2">
      <c r="A46" s="176"/>
      <c r="B46" s="171" t="s">
        <v>208</v>
      </c>
      <c r="C46" s="172" t="s">
        <v>191</v>
      </c>
      <c r="D46" s="172" t="s">
        <v>191</v>
      </c>
      <c r="E46" s="172" t="s">
        <v>191</v>
      </c>
      <c r="F46" s="172" t="s">
        <v>191</v>
      </c>
      <c r="G46" s="128">
        <v>131</v>
      </c>
      <c r="H46" s="173">
        <v>17247</v>
      </c>
      <c r="I46" s="128">
        <v>17230</v>
      </c>
      <c r="J46" s="128">
        <v>25294</v>
      </c>
      <c r="K46" s="181">
        <v>32375</v>
      </c>
      <c r="L46" s="181">
        <v>40789</v>
      </c>
      <c r="M46" s="181">
        <v>55447</v>
      </c>
      <c r="O46" s="174"/>
      <c r="P46" s="174"/>
      <c r="Q46" s="126"/>
    </row>
    <row r="47" spans="1:17" s="125" customFormat="1" ht="16.5" customHeight="1" x14ac:dyDescent="0.2">
      <c r="A47" s="176"/>
      <c r="B47" s="171" t="s">
        <v>91</v>
      </c>
      <c r="C47" s="126">
        <v>1</v>
      </c>
      <c r="D47" s="183">
        <v>15</v>
      </c>
      <c r="E47" s="128">
        <v>21</v>
      </c>
      <c r="F47" s="128">
        <v>34</v>
      </c>
      <c r="G47" s="128">
        <v>30</v>
      </c>
      <c r="H47" s="173">
        <v>272</v>
      </c>
      <c r="I47" s="128">
        <v>713</v>
      </c>
      <c r="J47" s="128">
        <v>213</v>
      </c>
      <c r="K47" s="181">
        <v>238</v>
      </c>
      <c r="L47" s="181">
        <v>220</v>
      </c>
      <c r="M47" s="181">
        <v>137</v>
      </c>
      <c r="O47" s="174"/>
      <c r="P47" s="174"/>
      <c r="Q47" s="126"/>
    </row>
    <row r="48" spans="1:17" s="125" customFormat="1" ht="16.5" customHeight="1" x14ac:dyDescent="0.2">
      <c r="A48" s="176"/>
      <c r="B48" s="171" t="s">
        <v>92</v>
      </c>
      <c r="C48" s="126">
        <v>3</v>
      </c>
      <c r="D48" s="183">
        <v>14</v>
      </c>
      <c r="E48" s="128">
        <v>17</v>
      </c>
      <c r="F48" s="128">
        <v>15</v>
      </c>
      <c r="G48" s="128">
        <v>21</v>
      </c>
      <c r="H48" s="173">
        <v>15</v>
      </c>
      <c r="I48" s="128">
        <v>51</v>
      </c>
      <c r="J48" s="128">
        <v>220</v>
      </c>
      <c r="K48" s="181">
        <v>163</v>
      </c>
      <c r="L48" s="181">
        <v>89</v>
      </c>
      <c r="M48" s="181">
        <v>62</v>
      </c>
      <c r="O48" s="174"/>
      <c r="P48" s="174"/>
      <c r="Q48" s="126"/>
    </row>
    <row r="49" spans="1:17" s="125" customFormat="1" ht="16.5" customHeight="1" x14ac:dyDescent="0.2">
      <c r="A49" s="176"/>
      <c r="B49" s="177" t="s">
        <v>12</v>
      </c>
      <c r="C49" s="178">
        <f>SUM(C42:C48)</f>
        <v>32</v>
      </c>
      <c r="D49" s="178">
        <f t="shared" ref="D49:M49" si="3">SUM(D42:D48)</f>
        <v>546</v>
      </c>
      <c r="E49" s="178">
        <f t="shared" si="3"/>
        <v>864</v>
      </c>
      <c r="F49" s="178">
        <f t="shared" si="3"/>
        <v>1234</v>
      </c>
      <c r="G49" s="178">
        <f t="shared" si="3"/>
        <v>17686</v>
      </c>
      <c r="H49" s="178">
        <f t="shared" si="3"/>
        <v>21918</v>
      </c>
      <c r="I49" s="178">
        <f t="shared" si="3"/>
        <v>21886</v>
      </c>
      <c r="J49" s="178">
        <f t="shared" si="3"/>
        <v>34567</v>
      </c>
      <c r="K49" s="178">
        <f t="shared" si="3"/>
        <v>45791</v>
      </c>
      <c r="L49" s="178">
        <f t="shared" si="3"/>
        <v>65358</v>
      </c>
      <c r="M49" s="178">
        <f t="shared" si="3"/>
        <v>69944</v>
      </c>
      <c r="O49" s="174"/>
      <c r="P49" s="174"/>
      <c r="Q49" s="126"/>
    </row>
    <row r="50" spans="1:17" s="125" customFormat="1" ht="16.5" customHeight="1" x14ac:dyDescent="0.2">
      <c r="A50" s="170" t="s">
        <v>122</v>
      </c>
      <c r="B50" s="171" t="s">
        <v>147</v>
      </c>
      <c r="C50" s="126">
        <v>0</v>
      </c>
      <c r="D50" s="126">
        <v>0</v>
      </c>
      <c r="E50" s="126">
        <v>0</v>
      </c>
      <c r="F50" s="126">
        <v>0</v>
      </c>
      <c r="G50" s="126">
        <v>4</v>
      </c>
      <c r="H50" s="182">
        <v>1</v>
      </c>
      <c r="I50" s="126">
        <v>2</v>
      </c>
      <c r="J50" s="126">
        <v>1</v>
      </c>
      <c r="K50" s="126">
        <v>0</v>
      </c>
      <c r="L50" s="126">
        <v>0</v>
      </c>
      <c r="M50" s="126">
        <v>0</v>
      </c>
      <c r="O50" s="174"/>
      <c r="P50" s="174"/>
      <c r="Q50" s="126"/>
    </row>
    <row r="51" spans="1:17" s="125" customFormat="1" ht="16.5" customHeight="1" x14ac:dyDescent="0.2">
      <c r="A51" s="184"/>
      <c r="B51" s="171" t="s">
        <v>218</v>
      </c>
      <c r="C51" s="126">
        <v>0</v>
      </c>
      <c r="D51" s="126">
        <v>0</v>
      </c>
      <c r="E51" s="126">
        <v>0</v>
      </c>
      <c r="F51" s="126">
        <v>0</v>
      </c>
      <c r="G51" s="126">
        <v>3</v>
      </c>
      <c r="H51" s="182">
        <v>0</v>
      </c>
      <c r="I51" s="126">
        <v>0</v>
      </c>
      <c r="J51" s="126">
        <v>0</v>
      </c>
      <c r="K51" s="126">
        <v>0</v>
      </c>
      <c r="L51" s="126">
        <v>0</v>
      </c>
      <c r="M51" s="126">
        <v>0</v>
      </c>
      <c r="O51" s="174"/>
      <c r="P51" s="174"/>
      <c r="Q51" s="126"/>
    </row>
    <row r="52" spans="1:17" s="125" customFormat="1" ht="16.5" customHeight="1" x14ac:dyDescent="0.2">
      <c r="A52" s="184"/>
      <c r="B52" s="171" t="s">
        <v>76</v>
      </c>
      <c r="C52" s="126">
        <v>0</v>
      </c>
      <c r="D52" s="126">
        <v>1</v>
      </c>
      <c r="E52" s="126">
        <v>1</v>
      </c>
      <c r="F52" s="126">
        <v>1</v>
      </c>
      <c r="G52" s="126">
        <v>0</v>
      </c>
      <c r="H52" s="182">
        <v>0</v>
      </c>
      <c r="I52" s="126">
        <v>2</v>
      </c>
      <c r="J52" s="126">
        <v>5</v>
      </c>
      <c r="K52" s="126">
        <v>4</v>
      </c>
      <c r="L52" s="126">
        <v>0</v>
      </c>
      <c r="M52" s="126">
        <v>1</v>
      </c>
      <c r="O52" s="174"/>
      <c r="P52" s="174"/>
      <c r="Q52" s="126"/>
    </row>
    <row r="53" spans="1:17" s="125" customFormat="1" ht="16.5" customHeight="1" x14ac:dyDescent="0.2">
      <c r="A53" s="184"/>
      <c r="B53" s="171" t="s">
        <v>123</v>
      </c>
      <c r="C53" s="126">
        <v>0</v>
      </c>
      <c r="D53" s="126">
        <v>1</v>
      </c>
      <c r="E53" s="126">
        <v>0</v>
      </c>
      <c r="F53" s="126">
        <v>1</v>
      </c>
      <c r="G53" s="126">
        <v>0</v>
      </c>
      <c r="H53" s="182">
        <v>0</v>
      </c>
      <c r="I53" s="126">
        <v>0</v>
      </c>
      <c r="J53" s="126">
        <v>1</v>
      </c>
      <c r="K53" s="126">
        <v>0</v>
      </c>
      <c r="L53" s="126">
        <v>0</v>
      </c>
      <c r="M53" s="126">
        <v>1</v>
      </c>
      <c r="O53" s="174"/>
      <c r="P53" s="174"/>
      <c r="Q53" s="126"/>
    </row>
    <row r="54" spans="1:17" s="125" customFormat="1" ht="27" customHeight="1" x14ac:dyDescent="0.2">
      <c r="A54" s="184"/>
      <c r="B54" s="171" t="s">
        <v>124</v>
      </c>
      <c r="C54" s="126">
        <v>0</v>
      </c>
      <c r="D54" s="126">
        <v>0</v>
      </c>
      <c r="E54" s="126">
        <v>0</v>
      </c>
      <c r="F54" s="126">
        <v>0</v>
      </c>
      <c r="G54" s="126">
        <v>0</v>
      </c>
      <c r="H54" s="182">
        <v>0</v>
      </c>
      <c r="I54" s="126">
        <v>0</v>
      </c>
      <c r="J54" s="126">
        <v>0</v>
      </c>
      <c r="K54" s="126">
        <v>0</v>
      </c>
      <c r="L54" s="126">
        <v>0</v>
      </c>
      <c r="M54" s="126">
        <v>0</v>
      </c>
      <c r="O54" s="174"/>
      <c r="P54" s="174"/>
      <c r="Q54" s="126"/>
    </row>
    <row r="55" spans="1:17" s="125" customFormat="1" ht="16.5" customHeight="1" x14ac:dyDescent="0.2">
      <c r="A55" s="184"/>
      <c r="B55" s="171" t="s">
        <v>125</v>
      </c>
      <c r="C55" s="126">
        <v>0</v>
      </c>
      <c r="D55" s="126">
        <v>0</v>
      </c>
      <c r="E55" s="126">
        <v>0</v>
      </c>
      <c r="F55" s="126">
        <v>0</v>
      </c>
      <c r="G55" s="126">
        <v>1</v>
      </c>
      <c r="H55" s="182">
        <v>0</v>
      </c>
      <c r="I55" s="126">
        <v>0</v>
      </c>
      <c r="J55" s="126">
        <v>0</v>
      </c>
      <c r="K55" s="126">
        <v>0</v>
      </c>
      <c r="L55" s="126">
        <v>1</v>
      </c>
      <c r="M55" s="126">
        <v>0</v>
      </c>
      <c r="O55" s="174"/>
      <c r="P55" s="174"/>
      <c r="Q55" s="126"/>
    </row>
    <row r="56" spans="1:17" s="125" customFormat="1" ht="16.5" customHeight="1" x14ac:dyDescent="0.2">
      <c r="A56" s="184"/>
      <c r="B56" s="171" t="s">
        <v>126</v>
      </c>
      <c r="C56" s="126">
        <v>0</v>
      </c>
      <c r="D56" s="126">
        <v>0</v>
      </c>
      <c r="E56" s="126">
        <v>0</v>
      </c>
      <c r="F56" s="126">
        <v>0</v>
      </c>
      <c r="G56" s="126">
        <v>0</v>
      </c>
      <c r="H56" s="182">
        <v>1</v>
      </c>
      <c r="I56" s="126">
        <v>0</v>
      </c>
      <c r="J56" s="126">
        <v>0</v>
      </c>
      <c r="K56" s="126">
        <v>0</v>
      </c>
      <c r="L56" s="126">
        <v>0</v>
      </c>
      <c r="M56" s="126">
        <v>0</v>
      </c>
      <c r="O56" s="174"/>
      <c r="P56" s="174"/>
      <c r="Q56" s="126"/>
    </row>
    <row r="57" spans="1:17" s="125" customFormat="1" ht="16.5" customHeight="1" x14ac:dyDescent="0.2">
      <c r="A57" s="184"/>
      <c r="B57" s="177" t="s">
        <v>12</v>
      </c>
      <c r="C57" s="178">
        <f>SUM(C50:C56)</f>
        <v>0</v>
      </c>
      <c r="D57" s="178">
        <f t="shared" ref="D57:M57" si="4">SUM(D50:D56)</f>
        <v>2</v>
      </c>
      <c r="E57" s="178">
        <f t="shared" si="4"/>
        <v>1</v>
      </c>
      <c r="F57" s="178">
        <f t="shared" si="4"/>
        <v>2</v>
      </c>
      <c r="G57" s="178">
        <f t="shared" si="4"/>
        <v>8</v>
      </c>
      <c r="H57" s="178">
        <f t="shared" si="4"/>
        <v>2</v>
      </c>
      <c r="I57" s="178">
        <f t="shared" si="4"/>
        <v>4</v>
      </c>
      <c r="J57" s="178">
        <f t="shared" si="4"/>
        <v>7</v>
      </c>
      <c r="K57" s="178">
        <f t="shared" si="4"/>
        <v>4</v>
      </c>
      <c r="L57" s="178">
        <f t="shared" si="4"/>
        <v>1</v>
      </c>
      <c r="M57" s="178">
        <f t="shared" si="4"/>
        <v>2</v>
      </c>
      <c r="O57" s="174"/>
      <c r="P57" s="174"/>
      <c r="Q57" s="126"/>
    </row>
    <row r="58" spans="1:17" s="125" customFormat="1" ht="16.5" customHeight="1" x14ac:dyDescent="0.2">
      <c r="A58" s="170" t="s">
        <v>184</v>
      </c>
      <c r="B58" s="171" t="s">
        <v>93</v>
      </c>
      <c r="C58" s="126">
        <v>0</v>
      </c>
      <c r="D58" s="126">
        <v>0</v>
      </c>
      <c r="E58" s="128">
        <v>1</v>
      </c>
      <c r="F58" s="128">
        <v>0</v>
      </c>
      <c r="G58" s="128">
        <v>0</v>
      </c>
      <c r="H58" s="173">
        <v>2</v>
      </c>
      <c r="I58" s="128">
        <v>0</v>
      </c>
      <c r="J58" s="128">
        <v>0</v>
      </c>
      <c r="K58" s="181">
        <v>1</v>
      </c>
      <c r="L58" s="181">
        <v>0</v>
      </c>
      <c r="M58" s="181">
        <v>1</v>
      </c>
      <c r="O58" s="174"/>
      <c r="P58" s="174"/>
      <c r="Q58" s="126"/>
    </row>
    <row r="59" spans="1:17" s="125" customFormat="1" ht="16.5" customHeight="1" x14ac:dyDescent="0.2">
      <c r="A59" s="170"/>
      <c r="B59" s="171" t="s">
        <v>247</v>
      </c>
      <c r="C59" s="172" t="s">
        <v>191</v>
      </c>
      <c r="D59" s="172" t="s">
        <v>191</v>
      </c>
      <c r="E59" s="172" t="s">
        <v>191</v>
      </c>
      <c r="F59" s="172" t="s">
        <v>191</v>
      </c>
      <c r="G59" s="128">
        <v>2</v>
      </c>
      <c r="H59" s="173">
        <v>10</v>
      </c>
      <c r="I59" s="128">
        <v>17</v>
      </c>
      <c r="J59" s="128">
        <v>10</v>
      </c>
      <c r="K59" s="181">
        <v>208</v>
      </c>
      <c r="L59" s="181">
        <v>29</v>
      </c>
      <c r="M59" s="181">
        <v>21</v>
      </c>
      <c r="O59" s="174"/>
      <c r="P59" s="174"/>
      <c r="Q59" s="126"/>
    </row>
    <row r="60" spans="1:17" s="125" customFormat="1" ht="16.5" customHeight="1" x14ac:dyDescent="0.2">
      <c r="A60" s="176"/>
      <c r="B60" s="171" t="s">
        <v>76</v>
      </c>
      <c r="C60" s="126">
        <v>0</v>
      </c>
      <c r="D60" s="126">
        <v>7</v>
      </c>
      <c r="E60" s="128">
        <v>14</v>
      </c>
      <c r="F60" s="128">
        <v>25</v>
      </c>
      <c r="G60" s="128">
        <v>39</v>
      </c>
      <c r="H60" s="173">
        <v>35</v>
      </c>
      <c r="I60" s="128">
        <v>6</v>
      </c>
      <c r="J60" s="128">
        <v>29</v>
      </c>
      <c r="K60" s="181">
        <v>54</v>
      </c>
      <c r="L60" s="181">
        <v>42</v>
      </c>
      <c r="M60" s="181">
        <v>34</v>
      </c>
      <c r="O60" s="174"/>
      <c r="P60" s="174"/>
      <c r="Q60" s="126"/>
    </row>
    <row r="61" spans="1:17" s="125" customFormat="1" ht="16.5" customHeight="1" x14ac:dyDescent="0.2">
      <c r="A61" s="185"/>
      <c r="B61" s="171" t="s">
        <v>181</v>
      </c>
      <c r="C61" s="126">
        <v>0</v>
      </c>
      <c r="D61" s="126">
        <v>0</v>
      </c>
      <c r="E61" s="128">
        <v>4</v>
      </c>
      <c r="F61" s="128">
        <v>1</v>
      </c>
      <c r="G61" s="128">
        <v>7</v>
      </c>
      <c r="H61" s="173">
        <v>22</v>
      </c>
      <c r="I61" s="128">
        <v>5</v>
      </c>
      <c r="J61" s="128">
        <v>6</v>
      </c>
      <c r="K61" s="181">
        <v>8</v>
      </c>
      <c r="L61" s="181">
        <v>13</v>
      </c>
      <c r="M61" s="181">
        <v>10</v>
      </c>
      <c r="O61" s="174"/>
      <c r="P61" s="174"/>
      <c r="Q61" s="126"/>
    </row>
    <row r="62" spans="1:17" s="125" customFormat="1" ht="16.5" customHeight="1" x14ac:dyDescent="0.2">
      <c r="A62" s="176"/>
      <c r="B62" s="171" t="s">
        <v>180</v>
      </c>
      <c r="C62" s="126">
        <v>5</v>
      </c>
      <c r="D62" s="126">
        <v>95</v>
      </c>
      <c r="E62" s="128">
        <v>93</v>
      </c>
      <c r="F62" s="128">
        <v>195</v>
      </c>
      <c r="G62" s="128">
        <v>487</v>
      </c>
      <c r="H62" s="173">
        <v>355</v>
      </c>
      <c r="I62" s="128">
        <v>494</v>
      </c>
      <c r="J62" s="128">
        <v>931</v>
      </c>
      <c r="K62" s="181">
        <v>2448</v>
      </c>
      <c r="L62" s="181">
        <v>568</v>
      </c>
      <c r="M62" s="181">
        <v>472</v>
      </c>
      <c r="O62" s="174"/>
      <c r="P62" s="174"/>
      <c r="Q62" s="126"/>
    </row>
    <row r="63" spans="1:17" s="125" customFormat="1" ht="16.5" customHeight="1" x14ac:dyDescent="0.2">
      <c r="A63" s="170"/>
      <c r="B63" s="171" t="s">
        <v>95</v>
      </c>
      <c r="C63" s="126">
        <v>0</v>
      </c>
      <c r="D63" s="126">
        <v>4</v>
      </c>
      <c r="E63" s="128">
        <v>5</v>
      </c>
      <c r="F63" s="128">
        <v>6</v>
      </c>
      <c r="G63" s="128">
        <v>13</v>
      </c>
      <c r="H63" s="173">
        <v>29</v>
      </c>
      <c r="I63" s="128">
        <v>18</v>
      </c>
      <c r="J63" s="128">
        <v>17</v>
      </c>
      <c r="K63" s="181">
        <v>6</v>
      </c>
      <c r="L63" s="181">
        <v>23</v>
      </c>
      <c r="M63" s="181">
        <v>13</v>
      </c>
      <c r="O63" s="174"/>
      <c r="P63" s="174"/>
      <c r="Q63" s="126"/>
    </row>
    <row r="64" spans="1:17" s="125" customFormat="1" ht="16.5" customHeight="1" x14ac:dyDescent="0.2">
      <c r="A64" s="176"/>
      <c r="B64" s="171" t="s">
        <v>94</v>
      </c>
      <c r="C64" s="126">
        <v>0</v>
      </c>
      <c r="D64" s="126">
        <v>26</v>
      </c>
      <c r="E64" s="128">
        <v>32</v>
      </c>
      <c r="F64" s="128">
        <v>50</v>
      </c>
      <c r="G64" s="128">
        <v>46</v>
      </c>
      <c r="H64" s="173">
        <v>115</v>
      </c>
      <c r="I64" s="128">
        <v>158</v>
      </c>
      <c r="J64" s="128">
        <v>226</v>
      </c>
      <c r="K64" s="181">
        <v>305</v>
      </c>
      <c r="L64" s="181">
        <v>131</v>
      </c>
      <c r="M64" s="181">
        <v>73</v>
      </c>
      <c r="O64" s="174"/>
      <c r="P64" s="174"/>
      <c r="Q64" s="126"/>
    </row>
    <row r="65" spans="1:17" s="125" customFormat="1" ht="16.5" customHeight="1" x14ac:dyDescent="0.2">
      <c r="A65" s="176"/>
      <c r="B65" s="171" t="s">
        <v>96</v>
      </c>
      <c r="C65" s="126">
        <v>0</v>
      </c>
      <c r="D65" s="126">
        <v>2</v>
      </c>
      <c r="E65" s="128">
        <v>4</v>
      </c>
      <c r="F65" s="128">
        <v>8</v>
      </c>
      <c r="G65" s="128">
        <v>10</v>
      </c>
      <c r="H65" s="173">
        <v>2</v>
      </c>
      <c r="I65" s="128">
        <v>4</v>
      </c>
      <c r="J65" s="128">
        <v>2</v>
      </c>
      <c r="K65" s="181">
        <v>10</v>
      </c>
      <c r="L65" s="181">
        <v>9</v>
      </c>
      <c r="M65" s="181">
        <v>5</v>
      </c>
      <c r="O65" s="174"/>
      <c r="P65" s="174"/>
      <c r="Q65" s="126"/>
    </row>
    <row r="66" spans="1:17" s="125" customFormat="1" ht="16.5" customHeight="1" x14ac:dyDescent="0.2">
      <c r="A66" s="176"/>
      <c r="B66" s="171" t="s">
        <v>127</v>
      </c>
      <c r="C66" s="126">
        <v>0</v>
      </c>
      <c r="D66" s="126">
        <v>0</v>
      </c>
      <c r="E66" s="128">
        <v>1</v>
      </c>
      <c r="F66" s="128">
        <v>5</v>
      </c>
      <c r="G66" s="128">
        <v>0</v>
      </c>
      <c r="H66" s="173">
        <v>1</v>
      </c>
      <c r="I66" s="128">
        <v>28</v>
      </c>
      <c r="J66" s="128">
        <v>65</v>
      </c>
      <c r="K66" s="181">
        <v>61</v>
      </c>
      <c r="L66" s="181">
        <v>15</v>
      </c>
      <c r="M66" s="181">
        <v>5</v>
      </c>
      <c r="O66" s="174"/>
      <c r="P66" s="174"/>
      <c r="Q66" s="126"/>
    </row>
    <row r="67" spans="1:17" s="125" customFormat="1" ht="16.5" customHeight="1" x14ac:dyDescent="0.2">
      <c r="A67" s="176"/>
      <c r="B67" s="171" t="s">
        <v>97</v>
      </c>
      <c r="C67" s="126">
        <v>0</v>
      </c>
      <c r="D67" s="126">
        <v>11</v>
      </c>
      <c r="E67" s="128">
        <v>8</v>
      </c>
      <c r="F67" s="128">
        <v>29</v>
      </c>
      <c r="G67" s="128">
        <v>71</v>
      </c>
      <c r="H67" s="173">
        <v>42</v>
      </c>
      <c r="I67" s="128">
        <v>76</v>
      </c>
      <c r="J67" s="128">
        <v>148</v>
      </c>
      <c r="K67" s="181">
        <v>275</v>
      </c>
      <c r="L67" s="181">
        <v>114</v>
      </c>
      <c r="M67" s="181">
        <v>112</v>
      </c>
      <c r="O67" s="174"/>
      <c r="P67" s="174"/>
      <c r="Q67" s="126"/>
    </row>
    <row r="68" spans="1:17" s="125" customFormat="1" ht="16.5" customHeight="1" x14ac:dyDescent="0.2">
      <c r="A68" s="176"/>
      <c r="B68" s="171" t="s">
        <v>98</v>
      </c>
      <c r="C68" s="126">
        <v>0</v>
      </c>
      <c r="D68" s="126">
        <v>7</v>
      </c>
      <c r="E68" s="128">
        <v>9</v>
      </c>
      <c r="F68" s="128">
        <v>59</v>
      </c>
      <c r="G68" s="128">
        <v>114</v>
      </c>
      <c r="H68" s="173">
        <v>53</v>
      </c>
      <c r="I68" s="128">
        <v>123</v>
      </c>
      <c r="J68" s="128">
        <v>94</v>
      </c>
      <c r="K68" s="181">
        <v>172</v>
      </c>
      <c r="L68" s="181">
        <v>177</v>
      </c>
      <c r="M68" s="181">
        <v>122</v>
      </c>
      <c r="O68" s="174"/>
      <c r="P68" s="174"/>
      <c r="Q68" s="126"/>
    </row>
    <row r="69" spans="1:17" s="125" customFormat="1" ht="16.5" customHeight="1" x14ac:dyDescent="0.2">
      <c r="A69" s="176"/>
      <c r="B69" s="171" t="s">
        <v>99</v>
      </c>
      <c r="C69" s="126">
        <v>3</v>
      </c>
      <c r="D69" s="126">
        <v>23</v>
      </c>
      <c r="E69" s="128">
        <v>17</v>
      </c>
      <c r="F69" s="128">
        <v>35</v>
      </c>
      <c r="G69" s="128">
        <v>58</v>
      </c>
      <c r="H69" s="173">
        <v>100</v>
      </c>
      <c r="I69" s="128">
        <v>93</v>
      </c>
      <c r="J69" s="128">
        <v>79</v>
      </c>
      <c r="K69" s="181">
        <v>85</v>
      </c>
      <c r="L69" s="181">
        <v>104</v>
      </c>
      <c r="M69" s="181">
        <v>107</v>
      </c>
      <c r="O69" s="174"/>
      <c r="P69" s="174"/>
      <c r="Q69" s="126"/>
    </row>
    <row r="70" spans="1:17" s="125" customFormat="1" ht="16.5" customHeight="1" x14ac:dyDescent="0.2">
      <c r="A70" s="176"/>
      <c r="B70" s="186" t="s">
        <v>128</v>
      </c>
      <c r="C70" s="126">
        <v>0</v>
      </c>
      <c r="D70" s="126">
        <v>0</v>
      </c>
      <c r="E70" s="128">
        <v>1</v>
      </c>
      <c r="F70" s="128">
        <v>0</v>
      </c>
      <c r="G70" s="128">
        <v>2</v>
      </c>
      <c r="H70" s="173">
        <v>1</v>
      </c>
      <c r="I70" s="128">
        <v>5</v>
      </c>
      <c r="J70" s="128">
        <v>6</v>
      </c>
      <c r="K70" s="181">
        <v>14</v>
      </c>
      <c r="L70" s="181">
        <v>4</v>
      </c>
      <c r="M70" s="181">
        <v>5</v>
      </c>
      <c r="O70" s="174"/>
      <c r="P70" s="174"/>
      <c r="Q70" s="126"/>
    </row>
    <row r="71" spans="1:17" s="125" customFormat="1" ht="16.5" customHeight="1" x14ac:dyDescent="0.2">
      <c r="A71" s="176"/>
      <c r="B71" s="171" t="s">
        <v>100</v>
      </c>
      <c r="C71" s="126">
        <v>0</v>
      </c>
      <c r="D71" s="126">
        <v>10</v>
      </c>
      <c r="E71" s="128">
        <v>24</v>
      </c>
      <c r="F71" s="128">
        <v>93</v>
      </c>
      <c r="G71" s="128">
        <v>284</v>
      </c>
      <c r="H71" s="173">
        <v>107</v>
      </c>
      <c r="I71" s="128">
        <v>33</v>
      </c>
      <c r="J71" s="128">
        <v>70</v>
      </c>
      <c r="K71" s="181">
        <v>156</v>
      </c>
      <c r="L71" s="181">
        <v>930</v>
      </c>
      <c r="M71" s="181">
        <v>529</v>
      </c>
      <c r="O71" s="174"/>
      <c r="P71" s="174"/>
      <c r="Q71" s="126"/>
    </row>
    <row r="72" spans="1:17" s="125" customFormat="1" ht="16.5" customHeight="1" x14ac:dyDescent="0.2">
      <c r="A72" s="176"/>
      <c r="B72" s="177" t="s">
        <v>12</v>
      </c>
      <c r="C72" s="178">
        <f t="shared" ref="C72:M72" si="5">SUM(C58:C71)</f>
        <v>8</v>
      </c>
      <c r="D72" s="178">
        <f t="shared" si="5"/>
        <v>185</v>
      </c>
      <c r="E72" s="178">
        <f t="shared" si="5"/>
        <v>213</v>
      </c>
      <c r="F72" s="178">
        <f t="shared" si="5"/>
        <v>506</v>
      </c>
      <c r="G72" s="178">
        <f t="shared" si="5"/>
        <v>1133</v>
      </c>
      <c r="H72" s="178">
        <f t="shared" si="5"/>
        <v>874</v>
      </c>
      <c r="I72" s="178">
        <f t="shared" si="5"/>
        <v>1060</v>
      </c>
      <c r="J72" s="178">
        <f t="shared" si="5"/>
        <v>1683</v>
      </c>
      <c r="K72" s="178">
        <f t="shared" si="5"/>
        <v>3803</v>
      </c>
      <c r="L72" s="178">
        <f t="shared" si="5"/>
        <v>2159</v>
      </c>
      <c r="M72" s="178">
        <f t="shared" si="5"/>
        <v>1509</v>
      </c>
      <c r="O72" s="174"/>
      <c r="P72" s="174"/>
      <c r="Q72" s="126"/>
    </row>
    <row r="73" spans="1:17" s="125" customFormat="1" ht="16.5" customHeight="1" x14ac:dyDescent="0.2">
      <c r="A73" s="170" t="s">
        <v>129</v>
      </c>
      <c r="B73" s="171" t="s">
        <v>243</v>
      </c>
      <c r="C73" s="172" t="s">
        <v>191</v>
      </c>
      <c r="D73" s="172" t="s">
        <v>191</v>
      </c>
      <c r="E73" s="172" t="s">
        <v>191</v>
      </c>
      <c r="F73" s="172" t="s">
        <v>191</v>
      </c>
      <c r="G73" s="187">
        <v>410</v>
      </c>
      <c r="H73" s="188">
        <v>2701</v>
      </c>
      <c r="I73" s="187">
        <v>5183</v>
      </c>
      <c r="J73" s="187">
        <v>7983</v>
      </c>
      <c r="K73" s="181">
        <v>9863</v>
      </c>
      <c r="L73" s="181">
        <v>8307</v>
      </c>
      <c r="M73" s="181">
        <v>9072</v>
      </c>
      <c r="O73" s="174"/>
      <c r="P73" s="174"/>
      <c r="Q73" s="126"/>
    </row>
    <row r="74" spans="1:17" s="125" customFormat="1" ht="16.5" customHeight="1" x14ac:dyDescent="0.2">
      <c r="A74" s="170"/>
      <c r="B74" s="171" t="s">
        <v>130</v>
      </c>
      <c r="C74" s="126">
        <v>1</v>
      </c>
      <c r="D74" s="126">
        <v>15</v>
      </c>
      <c r="E74" s="128">
        <v>26</v>
      </c>
      <c r="F74" s="128">
        <v>13</v>
      </c>
      <c r="G74" s="128">
        <v>25</v>
      </c>
      <c r="H74" s="173">
        <v>15</v>
      </c>
      <c r="I74" s="128">
        <v>25</v>
      </c>
      <c r="J74" s="128">
        <v>17</v>
      </c>
      <c r="K74" s="181">
        <v>30</v>
      </c>
      <c r="L74" s="181">
        <v>27</v>
      </c>
      <c r="M74" s="181">
        <v>23</v>
      </c>
      <c r="O74" s="174"/>
      <c r="P74" s="174"/>
      <c r="Q74" s="126"/>
    </row>
    <row r="75" spans="1:17" s="125" customFormat="1" ht="16.5" customHeight="1" x14ac:dyDescent="0.2">
      <c r="A75" s="176"/>
      <c r="B75" s="171" t="s">
        <v>202</v>
      </c>
      <c r="C75" s="126">
        <v>0</v>
      </c>
      <c r="D75" s="126">
        <v>23</v>
      </c>
      <c r="E75" s="128">
        <v>24</v>
      </c>
      <c r="F75" s="128">
        <v>35</v>
      </c>
      <c r="G75" s="128">
        <v>24</v>
      </c>
      <c r="H75" s="173">
        <v>28</v>
      </c>
      <c r="I75" s="128">
        <v>28</v>
      </c>
      <c r="J75" s="128">
        <v>24</v>
      </c>
      <c r="K75" s="181">
        <v>26</v>
      </c>
      <c r="L75" s="181">
        <v>15</v>
      </c>
      <c r="M75" s="181">
        <v>31</v>
      </c>
      <c r="O75" s="174"/>
      <c r="P75" s="174"/>
      <c r="Q75" s="126"/>
    </row>
    <row r="76" spans="1:17" s="125" customFormat="1" ht="16.5" customHeight="1" x14ac:dyDescent="0.2">
      <c r="A76" s="176"/>
      <c r="B76" s="171" t="s">
        <v>131</v>
      </c>
      <c r="C76" s="126">
        <v>15</v>
      </c>
      <c r="D76" s="126">
        <v>236</v>
      </c>
      <c r="E76" s="128">
        <v>216</v>
      </c>
      <c r="F76" s="128">
        <v>164</v>
      </c>
      <c r="G76" s="128">
        <v>212</v>
      </c>
      <c r="H76" s="173">
        <v>264</v>
      </c>
      <c r="I76" s="128">
        <v>171</v>
      </c>
      <c r="J76" s="128">
        <v>197</v>
      </c>
      <c r="K76" s="181">
        <v>236</v>
      </c>
      <c r="L76" s="181">
        <v>221</v>
      </c>
      <c r="M76" s="181">
        <v>294</v>
      </c>
      <c r="O76" s="174"/>
      <c r="P76" s="174"/>
      <c r="Q76" s="126"/>
    </row>
    <row r="77" spans="1:17" s="125" customFormat="1" ht="16.5" customHeight="1" x14ac:dyDescent="0.2">
      <c r="A77" s="176"/>
      <c r="B77" s="171" t="s">
        <v>244</v>
      </c>
      <c r="C77" s="172" t="s">
        <v>191</v>
      </c>
      <c r="D77" s="172" t="s">
        <v>191</v>
      </c>
      <c r="E77" s="172" t="s">
        <v>191</v>
      </c>
      <c r="F77" s="172" t="s">
        <v>191</v>
      </c>
      <c r="G77" s="128">
        <v>137</v>
      </c>
      <c r="H77" s="173">
        <v>899</v>
      </c>
      <c r="I77" s="128">
        <v>3144</v>
      </c>
      <c r="J77" s="128">
        <v>4815</v>
      </c>
      <c r="K77" s="181">
        <v>5910</v>
      </c>
      <c r="L77" s="181">
        <v>4476</v>
      </c>
      <c r="M77" s="181">
        <v>4598</v>
      </c>
      <c r="O77" s="174"/>
      <c r="P77" s="174"/>
      <c r="Q77" s="126"/>
    </row>
    <row r="78" spans="1:17" s="125" customFormat="1" ht="16.5" customHeight="1" x14ac:dyDescent="0.2">
      <c r="A78" s="176"/>
      <c r="B78" s="171" t="s">
        <v>76</v>
      </c>
      <c r="C78" s="126">
        <v>45</v>
      </c>
      <c r="D78" s="126">
        <v>674</v>
      </c>
      <c r="E78" s="128">
        <v>2207</v>
      </c>
      <c r="F78" s="128">
        <v>2929</v>
      </c>
      <c r="G78" s="128">
        <v>2789</v>
      </c>
      <c r="H78" s="173">
        <v>3877</v>
      </c>
      <c r="I78" s="128">
        <v>2215</v>
      </c>
      <c r="J78" s="128">
        <v>2769</v>
      </c>
      <c r="K78" s="181">
        <v>3686</v>
      </c>
      <c r="L78" s="181">
        <v>3210</v>
      </c>
      <c r="M78" s="181">
        <v>3624</v>
      </c>
      <c r="O78" s="174"/>
      <c r="P78" s="174"/>
      <c r="Q78" s="126"/>
    </row>
    <row r="79" spans="1:17" s="125" customFormat="1" ht="16.5" customHeight="1" x14ac:dyDescent="0.2">
      <c r="A79" s="176"/>
      <c r="B79" s="171" t="s">
        <v>274</v>
      </c>
      <c r="C79" s="126">
        <v>2</v>
      </c>
      <c r="D79" s="126">
        <v>15</v>
      </c>
      <c r="E79" s="128">
        <v>29</v>
      </c>
      <c r="F79" s="128">
        <v>49</v>
      </c>
      <c r="G79" s="128">
        <v>26</v>
      </c>
      <c r="H79" s="189" t="s">
        <v>191</v>
      </c>
      <c r="I79" s="189" t="s">
        <v>191</v>
      </c>
      <c r="J79" s="189" t="s">
        <v>191</v>
      </c>
      <c r="K79" s="189" t="s">
        <v>191</v>
      </c>
      <c r="L79" s="189" t="s">
        <v>191</v>
      </c>
      <c r="M79" s="189" t="s">
        <v>191</v>
      </c>
      <c r="O79" s="174"/>
      <c r="P79" s="174"/>
      <c r="Q79" s="126"/>
    </row>
    <row r="80" spans="1:17" s="125" customFormat="1" ht="16.5" customHeight="1" x14ac:dyDescent="0.2">
      <c r="A80" s="176"/>
      <c r="B80" s="177" t="s">
        <v>12</v>
      </c>
      <c r="C80" s="178">
        <f>SUM(C73:C79)</f>
        <v>63</v>
      </c>
      <c r="D80" s="178">
        <f t="shared" ref="D80:M80" si="6">SUM(D73:D79)</f>
        <v>963</v>
      </c>
      <c r="E80" s="178">
        <f t="shared" si="6"/>
        <v>2502</v>
      </c>
      <c r="F80" s="178">
        <f t="shared" si="6"/>
        <v>3190</v>
      </c>
      <c r="G80" s="178">
        <f t="shared" si="6"/>
        <v>3623</v>
      </c>
      <c r="H80" s="178">
        <f t="shared" si="6"/>
        <v>7784</v>
      </c>
      <c r="I80" s="178">
        <f t="shared" si="6"/>
        <v>10766</v>
      </c>
      <c r="J80" s="178">
        <f t="shared" si="6"/>
        <v>15805</v>
      </c>
      <c r="K80" s="178">
        <f t="shared" si="6"/>
        <v>19751</v>
      </c>
      <c r="L80" s="178">
        <f t="shared" si="6"/>
        <v>16256</v>
      </c>
      <c r="M80" s="178">
        <f t="shared" si="6"/>
        <v>17642</v>
      </c>
      <c r="O80" s="174"/>
      <c r="P80" s="174"/>
      <c r="Q80" s="126"/>
    </row>
    <row r="81" spans="1:17" s="125" customFormat="1" ht="16.5" customHeight="1" x14ac:dyDescent="0.2">
      <c r="A81" s="170" t="s">
        <v>183</v>
      </c>
      <c r="B81" s="171" t="s">
        <v>132</v>
      </c>
      <c r="C81" s="126">
        <v>0</v>
      </c>
      <c r="D81" s="126">
        <v>8</v>
      </c>
      <c r="E81" s="128">
        <v>13</v>
      </c>
      <c r="F81" s="128">
        <v>10</v>
      </c>
      <c r="G81" s="128">
        <v>8</v>
      </c>
      <c r="H81" s="173">
        <v>23</v>
      </c>
      <c r="I81" s="128">
        <v>73</v>
      </c>
      <c r="J81" s="128">
        <v>43</v>
      </c>
      <c r="K81" s="181">
        <v>159</v>
      </c>
      <c r="L81" s="181">
        <v>159</v>
      </c>
      <c r="M81" s="181">
        <v>158</v>
      </c>
      <c r="O81" s="174"/>
      <c r="P81" s="174"/>
      <c r="Q81" s="126"/>
    </row>
    <row r="82" spans="1:17" s="125" customFormat="1" ht="16.5" customHeight="1" x14ac:dyDescent="0.2">
      <c r="A82" s="176"/>
      <c r="B82" s="171" t="s">
        <v>101</v>
      </c>
      <c r="C82" s="126">
        <v>0</v>
      </c>
      <c r="D82" s="126">
        <v>0</v>
      </c>
      <c r="E82" s="128">
        <v>4</v>
      </c>
      <c r="F82" s="128">
        <v>1</v>
      </c>
      <c r="G82" s="128">
        <v>2</v>
      </c>
      <c r="H82" s="173">
        <v>2</v>
      </c>
      <c r="I82" s="128">
        <v>2</v>
      </c>
      <c r="J82" s="128">
        <v>2</v>
      </c>
      <c r="K82" s="181">
        <v>3</v>
      </c>
      <c r="L82" s="181">
        <v>3</v>
      </c>
      <c r="M82" s="181">
        <v>4</v>
      </c>
      <c r="O82" s="174"/>
      <c r="P82" s="174"/>
      <c r="Q82" s="126"/>
    </row>
    <row r="83" spans="1:17" s="125" customFormat="1" ht="16.5" customHeight="1" x14ac:dyDescent="0.2">
      <c r="A83" s="176"/>
      <c r="B83" s="171" t="s">
        <v>229</v>
      </c>
      <c r="C83" s="126">
        <v>2</v>
      </c>
      <c r="D83" s="126">
        <v>45</v>
      </c>
      <c r="E83" s="128">
        <v>131</v>
      </c>
      <c r="F83" s="128">
        <v>107</v>
      </c>
      <c r="G83" s="128">
        <v>65</v>
      </c>
      <c r="H83" s="173">
        <v>94</v>
      </c>
      <c r="I83" s="128">
        <v>58</v>
      </c>
      <c r="J83" s="128">
        <v>114</v>
      </c>
      <c r="K83" s="181">
        <v>106</v>
      </c>
      <c r="L83" s="181">
        <v>172</v>
      </c>
      <c r="M83" s="181">
        <v>97</v>
      </c>
      <c r="O83" s="174"/>
      <c r="P83" s="174"/>
      <c r="Q83" s="126"/>
    </row>
    <row r="84" spans="1:17" s="125" customFormat="1" ht="16.5" customHeight="1" x14ac:dyDescent="0.2">
      <c r="A84" s="176"/>
      <c r="B84" s="171" t="s">
        <v>102</v>
      </c>
      <c r="C84" s="126">
        <v>0</v>
      </c>
      <c r="D84" s="126">
        <v>16</v>
      </c>
      <c r="E84" s="128">
        <v>33</v>
      </c>
      <c r="F84" s="128">
        <v>43</v>
      </c>
      <c r="G84" s="128">
        <v>39</v>
      </c>
      <c r="H84" s="173">
        <v>83</v>
      </c>
      <c r="I84" s="128">
        <v>62</v>
      </c>
      <c r="J84" s="128">
        <v>118</v>
      </c>
      <c r="K84" s="181">
        <v>228</v>
      </c>
      <c r="L84" s="181">
        <v>207</v>
      </c>
      <c r="M84" s="181">
        <v>254</v>
      </c>
      <c r="O84" s="174"/>
      <c r="P84" s="174"/>
      <c r="Q84" s="126"/>
    </row>
    <row r="85" spans="1:17" s="125" customFormat="1" ht="16.5" customHeight="1" x14ac:dyDescent="0.2">
      <c r="A85" s="176"/>
      <c r="B85" s="171" t="s">
        <v>103</v>
      </c>
      <c r="C85" s="126">
        <v>0</v>
      </c>
      <c r="D85" s="126">
        <v>22</v>
      </c>
      <c r="E85" s="128">
        <v>9</v>
      </c>
      <c r="F85" s="128">
        <v>24</v>
      </c>
      <c r="G85" s="128">
        <v>18</v>
      </c>
      <c r="H85" s="173">
        <v>37</v>
      </c>
      <c r="I85" s="128">
        <v>36</v>
      </c>
      <c r="J85" s="128">
        <v>33</v>
      </c>
      <c r="K85" s="181">
        <v>30</v>
      </c>
      <c r="L85" s="181">
        <v>58</v>
      </c>
      <c r="M85" s="181">
        <v>49</v>
      </c>
      <c r="O85" s="174"/>
      <c r="P85" s="174"/>
      <c r="Q85" s="126"/>
    </row>
    <row r="86" spans="1:17" s="125" customFormat="1" ht="16.5" customHeight="1" x14ac:dyDescent="0.2">
      <c r="A86" s="176"/>
      <c r="B86" s="171" t="s">
        <v>104</v>
      </c>
      <c r="C86" s="126">
        <v>13</v>
      </c>
      <c r="D86" s="126">
        <v>176</v>
      </c>
      <c r="E86" s="128">
        <v>269</v>
      </c>
      <c r="F86" s="128">
        <v>344</v>
      </c>
      <c r="G86" s="128">
        <v>471</v>
      </c>
      <c r="H86" s="173">
        <v>218</v>
      </c>
      <c r="I86" s="128">
        <v>151</v>
      </c>
      <c r="J86" s="128">
        <v>468</v>
      </c>
      <c r="K86" s="181">
        <v>460</v>
      </c>
      <c r="L86" s="181">
        <v>775</v>
      </c>
      <c r="M86" s="181">
        <v>737</v>
      </c>
      <c r="O86" s="174"/>
      <c r="P86" s="174"/>
      <c r="Q86" s="126"/>
    </row>
    <row r="87" spans="1:17" s="125" customFormat="1" ht="16.5" customHeight="1" x14ac:dyDescent="0.2">
      <c r="A87" s="176"/>
      <c r="B87" s="171" t="s">
        <v>252</v>
      </c>
      <c r="C87" s="172" t="s">
        <v>191</v>
      </c>
      <c r="D87" s="172" t="s">
        <v>191</v>
      </c>
      <c r="E87" s="172" t="s">
        <v>191</v>
      </c>
      <c r="F87" s="172" t="s">
        <v>191</v>
      </c>
      <c r="G87" s="128">
        <v>0</v>
      </c>
      <c r="H87" s="173">
        <v>0</v>
      </c>
      <c r="I87" s="128">
        <v>1</v>
      </c>
      <c r="J87" s="128">
        <v>1</v>
      </c>
      <c r="K87" s="181">
        <v>1</v>
      </c>
      <c r="L87" s="181">
        <v>0</v>
      </c>
      <c r="M87" s="181">
        <v>1</v>
      </c>
      <c r="O87" s="174"/>
      <c r="P87" s="174"/>
      <c r="Q87" s="126"/>
    </row>
    <row r="88" spans="1:17" s="125" customFormat="1" ht="16.5" customHeight="1" x14ac:dyDescent="0.2">
      <c r="A88" s="176"/>
      <c r="B88" s="171" t="s">
        <v>249</v>
      </c>
      <c r="C88" s="172" t="s">
        <v>191</v>
      </c>
      <c r="D88" s="172" t="s">
        <v>191</v>
      </c>
      <c r="E88" s="172" t="s">
        <v>191</v>
      </c>
      <c r="F88" s="172" t="s">
        <v>191</v>
      </c>
      <c r="G88" s="128">
        <v>0</v>
      </c>
      <c r="H88" s="173">
        <v>0</v>
      </c>
      <c r="I88" s="128">
        <v>3</v>
      </c>
      <c r="J88" s="128">
        <v>2</v>
      </c>
      <c r="K88" s="181">
        <v>9</v>
      </c>
      <c r="L88" s="181">
        <v>5</v>
      </c>
      <c r="M88" s="181">
        <v>2</v>
      </c>
      <c r="O88" s="174"/>
      <c r="P88" s="174"/>
      <c r="Q88" s="126"/>
    </row>
    <row r="89" spans="1:17" s="125" customFormat="1" ht="16.5" customHeight="1" x14ac:dyDescent="0.2">
      <c r="A89" s="176"/>
      <c r="B89" s="171" t="s">
        <v>105</v>
      </c>
      <c r="C89" s="126">
        <v>2</v>
      </c>
      <c r="D89" s="126">
        <v>202</v>
      </c>
      <c r="E89" s="128">
        <v>181</v>
      </c>
      <c r="F89" s="128">
        <v>177</v>
      </c>
      <c r="G89" s="128">
        <v>266</v>
      </c>
      <c r="H89" s="173">
        <v>444</v>
      </c>
      <c r="I89" s="128">
        <v>414</v>
      </c>
      <c r="J89" s="128">
        <v>1662</v>
      </c>
      <c r="K89" s="181">
        <v>2814</v>
      </c>
      <c r="L89" s="181">
        <v>3026</v>
      </c>
      <c r="M89" s="181">
        <v>1901</v>
      </c>
      <c r="O89" s="174"/>
      <c r="P89" s="174"/>
      <c r="Q89" s="126"/>
    </row>
    <row r="90" spans="1:17" s="125" customFormat="1" ht="30" customHeight="1" x14ac:dyDescent="0.2">
      <c r="A90" s="176"/>
      <c r="B90" s="171" t="s">
        <v>219</v>
      </c>
      <c r="C90" s="126">
        <v>0</v>
      </c>
      <c r="D90" s="126">
        <v>2</v>
      </c>
      <c r="E90" s="128">
        <v>2</v>
      </c>
      <c r="F90" s="128">
        <v>6</v>
      </c>
      <c r="G90" s="128">
        <v>9</v>
      </c>
      <c r="H90" s="173">
        <v>6</v>
      </c>
      <c r="I90" s="128">
        <v>18</v>
      </c>
      <c r="J90" s="128">
        <v>27</v>
      </c>
      <c r="K90" s="181">
        <v>30</v>
      </c>
      <c r="L90" s="181">
        <v>28</v>
      </c>
      <c r="M90" s="181">
        <v>8</v>
      </c>
      <c r="O90" s="174"/>
      <c r="P90" s="174"/>
      <c r="Q90" s="126"/>
    </row>
    <row r="91" spans="1:17" s="125" customFormat="1" ht="16.5" customHeight="1" x14ac:dyDescent="0.2">
      <c r="A91" s="176"/>
      <c r="B91" s="171" t="s">
        <v>268</v>
      </c>
      <c r="C91" s="126">
        <v>0</v>
      </c>
      <c r="D91" s="126">
        <v>0</v>
      </c>
      <c r="E91" s="128">
        <v>4</v>
      </c>
      <c r="F91" s="128">
        <v>7</v>
      </c>
      <c r="G91" s="189" t="s">
        <v>191</v>
      </c>
      <c r="H91" s="189" t="s">
        <v>191</v>
      </c>
      <c r="I91" s="189" t="s">
        <v>191</v>
      </c>
      <c r="J91" s="189" t="s">
        <v>191</v>
      </c>
      <c r="K91" s="189" t="s">
        <v>191</v>
      </c>
      <c r="L91" s="189" t="s">
        <v>191</v>
      </c>
      <c r="M91" s="189" t="s">
        <v>191</v>
      </c>
      <c r="O91" s="174"/>
      <c r="P91" s="174"/>
      <c r="Q91" s="126"/>
    </row>
    <row r="92" spans="1:17" s="125" customFormat="1" ht="16.5" customHeight="1" x14ac:dyDescent="0.2">
      <c r="A92" s="176"/>
      <c r="B92" s="171" t="s">
        <v>133</v>
      </c>
      <c r="C92" s="126">
        <v>2</v>
      </c>
      <c r="D92" s="126">
        <v>20</v>
      </c>
      <c r="E92" s="128">
        <v>12</v>
      </c>
      <c r="F92" s="128">
        <v>37</v>
      </c>
      <c r="G92" s="128">
        <v>72</v>
      </c>
      <c r="H92" s="173">
        <v>18</v>
      </c>
      <c r="I92" s="128">
        <v>16</v>
      </c>
      <c r="J92" s="128">
        <v>42</v>
      </c>
      <c r="K92" s="181">
        <v>85</v>
      </c>
      <c r="L92" s="181">
        <v>423</v>
      </c>
      <c r="M92" s="181">
        <v>590</v>
      </c>
      <c r="O92" s="174"/>
      <c r="P92" s="174"/>
      <c r="Q92" s="126"/>
    </row>
    <row r="93" spans="1:17" s="125" customFormat="1" ht="16.5" customHeight="1" x14ac:dyDescent="0.2">
      <c r="A93" s="176"/>
      <c r="B93" s="171" t="s">
        <v>76</v>
      </c>
      <c r="C93" s="126">
        <v>3</v>
      </c>
      <c r="D93" s="126">
        <v>177</v>
      </c>
      <c r="E93" s="128">
        <v>193</v>
      </c>
      <c r="F93" s="128">
        <v>315</v>
      </c>
      <c r="G93" s="128">
        <v>500</v>
      </c>
      <c r="H93" s="173">
        <v>267</v>
      </c>
      <c r="I93" s="128">
        <v>224</v>
      </c>
      <c r="J93" s="128">
        <v>2582</v>
      </c>
      <c r="K93" s="181">
        <v>4170</v>
      </c>
      <c r="L93" s="181">
        <v>5627</v>
      </c>
      <c r="M93" s="181">
        <v>3652</v>
      </c>
      <c r="O93" s="174"/>
      <c r="P93" s="174"/>
      <c r="Q93" s="126"/>
    </row>
    <row r="94" spans="1:17" s="125" customFormat="1" ht="16.5" customHeight="1" x14ac:dyDescent="0.2">
      <c r="A94" s="176"/>
      <c r="B94" s="171" t="s">
        <v>134</v>
      </c>
      <c r="C94" s="126">
        <v>0</v>
      </c>
      <c r="D94" s="126">
        <v>6</v>
      </c>
      <c r="E94" s="128">
        <v>14</v>
      </c>
      <c r="F94" s="128">
        <v>10</v>
      </c>
      <c r="G94" s="128">
        <v>5</v>
      </c>
      <c r="H94" s="173">
        <v>0</v>
      </c>
      <c r="I94" s="128">
        <v>8</v>
      </c>
      <c r="J94" s="128">
        <v>6</v>
      </c>
      <c r="K94" s="181">
        <v>18</v>
      </c>
      <c r="L94" s="181">
        <v>16</v>
      </c>
      <c r="M94" s="181">
        <v>13</v>
      </c>
      <c r="O94" s="174"/>
      <c r="P94" s="174"/>
      <c r="Q94" s="126"/>
    </row>
    <row r="95" spans="1:17" s="125" customFormat="1" ht="16.5" customHeight="1" x14ac:dyDescent="0.2">
      <c r="A95" s="176"/>
      <c r="B95" s="171" t="s">
        <v>135</v>
      </c>
      <c r="C95" s="126">
        <v>0</v>
      </c>
      <c r="D95" s="126">
        <v>1</v>
      </c>
      <c r="E95" s="128">
        <v>10</v>
      </c>
      <c r="F95" s="128">
        <v>2</v>
      </c>
      <c r="G95" s="128">
        <v>0</v>
      </c>
      <c r="H95" s="173">
        <v>1</v>
      </c>
      <c r="I95" s="128">
        <v>5</v>
      </c>
      <c r="J95" s="128">
        <v>2</v>
      </c>
      <c r="K95" s="181">
        <v>4</v>
      </c>
      <c r="L95" s="181">
        <v>5</v>
      </c>
      <c r="M95" s="181">
        <v>8</v>
      </c>
      <c r="O95" s="174"/>
      <c r="P95" s="174"/>
      <c r="Q95" s="126"/>
    </row>
    <row r="96" spans="1:17" s="125" customFormat="1" ht="16.5" customHeight="1" x14ac:dyDescent="0.2">
      <c r="A96" s="176"/>
      <c r="B96" s="171" t="s">
        <v>136</v>
      </c>
      <c r="C96" s="126">
        <v>0</v>
      </c>
      <c r="D96" s="126">
        <v>0</v>
      </c>
      <c r="E96" s="128">
        <v>2</v>
      </c>
      <c r="F96" s="128">
        <v>1</v>
      </c>
      <c r="G96" s="128">
        <v>0</v>
      </c>
      <c r="H96" s="173">
        <v>0</v>
      </c>
      <c r="I96" s="128">
        <v>0</v>
      </c>
      <c r="J96" s="128">
        <v>0</v>
      </c>
      <c r="K96" s="181">
        <v>0</v>
      </c>
      <c r="L96" s="181">
        <v>0</v>
      </c>
      <c r="M96" s="181">
        <v>3</v>
      </c>
      <c r="O96" s="174"/>
      <c r="P96" s="174"/>
      <c r="Q96" s="126"/>
    </row>
    <row r="97" spans="1:17" s="125" customFormat="1" ht="16.5" customHeight="1" x14ac:dyDescent="0.2">
      <c r="A97" s="176"/>
      <c r="B97" s="171" t="s">
        <v>106</v>
      </c>
      <c r="C97" s="126">
        <v>1</v>
      </c>
      <c r="D97" s="126">
        <v>6</v>
      </c>
      <c r="E97" s="128">
        <v>14</v>
      </c>
      <c r="F97" s="128">
        <v>7</v>
      </c>
      <c r="G97" s="128">
        <v>16</v>
      </c>
      <c r="H97" s="173">
        <v>11</v>
      </c>
      <c r="I97" s="128">
        <v>10</v>
      </c>
      <c r="J97" s="128">
        <v>37</v>
      </c>
      <c r="K97" s="181">
        <v>198</v>
      </c>
      <c r="L97" s="181">
        <v>48</v>
      </c>
      <c r="M97" s="181">
        <v>35</v>
      </c>
      <c r="O97" s="174"/>
      <c r="P97" s="174"/>
      <c r="Q97" s="126"/>
    </row>
    <row r="98" spans="1:17" s="125" customFormat="1" ht="30" customHeight="1" x14ac:dyDescent="0.2">
      <c r="A98" s="176"/>
      <c r="B98" s="171" t="s">
        <v>107</v>
      </c>
      <c r="C98" s="126">
        <v>0</v>
      </c>
      <c r="D98" s="126">
        <v>10</v>
      </c>
      <c r="E98" s="128">
        <v>13</v>
      </c>
      <c r="F98" s="128">
        <v>15</v>
      </c>
      <c r="G98" s="128">
        <v>19</v>
      </c>
      <c r="H98" s="173">
        <v>40</v>
      </c>
      <c r="I98" s="128">
        <v>83</v>
      </c>
      <c r="J98" s="128">
        <v>619</v>
      </c>
      <c r="K98" s="181">
        <v>4034</v>
      </c>
      <c r="L98" s="181">
        <v>19141</v>
      </c>
      <c r="M98" s="181">
        <v>5317</v>
      </c>
      <c r="O98" s="174"/>
      <c r="P98" s="174"/>
      <c r="Q98" s="126"/>
    </row>
    <row r="99" spans="1:17" s="125" customFormat="1" ht="16.5" customHeight="1" x14ac:dyDescent="0.2">
      <c r="A99" s="176"/>
      <c r="B99" s="171" t="s">
        <v>245</v>
      </c>
      <c r="C99" s="172" t="s">
        <v>191</v>
      </c>
      <c r="D99" s="172" t="s">
        <v>191</v>
      </c>
      <c r="E99" s="172" t="s">
        <v>191</v>
      </c>
      <c r="F99" s="172" t="s">
        <v>191</v>
      </c>
      <c r="G99" s="128">
        <v>0</v>
      </c>
      <c r="H99" s="173">
        <v>8</v>
      </c>
      <c r="I99" s="128">
        <v>13</v>
      </c>
      <c r="J99" s="128">
        <v>71</v>
      </c>
      <c r="K99" s="181">
        <v>89</v>
      </c>
      <c r="L99" s="181">
        <v>37</v>
      </c>
      <c r="M99" s="181">
        <v>22</v>
      </c>
      <c r="O99" s="174"/>
      <c r="P99" s="174"/>
      <c r="Q99" s="126"/>
    </row>
    <row r="100" spans="1:17" s="125" customFormat="1" ht="16.5" customHeight="1" x14ac:dyDescent="0.2">
      <c r="A100" s="176"/>
      <c r="B100" s="171" t="s">
        <v>108</v>
      </c>
      <c r="C100" s="126">
        <v>5</v>
      </c>
      <c r="D100" s="126">
        <v>93</v>
      </c>
      <c r="E100" s="128">
        <v>237</v>
      </c>
      <c r="F100" s="128">
        <v>228</v>
      </c>
      <c r="G100" s="128">
        <v>277</v>
      </c>
      <c r="H100" s="173">
        <v>203</v>
      </c>
      <c r="I100" s="128">
        <v>366</v>
      </c>
      <c r="J100" s="128">
        <v>1152</v>
      </c>
      <c r="K100" s="181">
        <v>1305</v>
      </c>
      <c r="L100" s="181">
        <v>824</v>
      </c>
      <c r="M100" s="181">
        <v>926</v>
      </c>
      <c r="O100" s="174"/>
      <c r="P100" s="174"/>
      <c r="Q100" s="126"/>
    </row>
    <row r="101" spans="1:17" s="125" customFormat="1" ht="16.5" customHeight="1" x14ac:dyDescent="0.2">
      <c r="A101" s="176"/>
      <c r="B101" s="171" t="s">
        <v>267</v>
      </c>
      <c r="C101" s="126">
        <v>0</v>
      </c>
      <c r="D101" s="126">
        <v>3</v>
      </c>
      <c r="E101" s="128">
        <v>15</v>
      </c>
      <c r="F101" s="128">
        <v>9</v>
      </c>
      <c r="G101" s="128">
        <v>8</v>
      </c>
      <c r="H101" s="189" t="s">
        <v>191</v>
      </c>
      <c r="I101" s="189" t="s">
        <v>191</v>
      </c>
      <c r="J101" s="189" t="s">
        <v>191</v>
      </c>
      <c r="K101" s="189" t="s">
        <v>191</v>
      </c>
      <c r="L101" s="189" t="s">
        <v>191</v>
      </c>
      <c r="M101" s="189" t="s">
        <v>191</v>
      </c>
      <c r="O101" s="174"/>
      <c r="P101" s="174"/>
      <c r="Q101" s="126"/>
    </row>
    <row r="102" spans="1:17" s="125" customFormat="1" ht="16.5" customHeight="1" x14ac:dyDescent="0.2">
      <c r="A102" s="176"/>
      <c r="B102" s="171" t="s">
        <v>137</v>
      </c>
      <c r="C102" s="126">
        <v>0</v>
      </c>
      <c r="D102" s="126">
        <v>1</v>
      </c>
      <c r="E102" s="128">
        <v>1</v>
      </c>
      <c r="F102" s="128">
        <v>1</v>
      </c>
      <c r="G102" s="128">
        <v>0</v>
      </c>
      <c r="H102" s="173">
        <v>1</v>
      </c>
      <c r="I102" s="128">
        <v>2</v>
      </c>
      <c r="J102" s="128">
        <v>6</v>
      </c>
      <c r="K102" s="181">
        <v>3</v>
      </c>
      <c r="L102" s="181">
        <v>2</v>
      </c>
      <c r="M102" s="181">
        <v>2</v>
      </c>
      <c r="O102" s="174"/>
      <c r="P102" s="174"/>
      <c r="Q102" s="126"/>
    </row>
    <row r="103" spans="1:17" s="125" customFormat="1" ht="16.5" customHeight="1" x14ac:dyDescent="0.2">
      <c r="A103" s="176"/>
      <c r="B103" s="177" t="s">
        <v>12</v>
      </c>
      <c r="C103" s="178">
        <f>SUM(C81:C102)</f>
        <v>28</v>
      </c>
      <c r="D103" s="178">
        <f t="shared" ref="D103:M103" si="7">SUM(D81:D102)</f>
        <v>788</v>
      </c>
      <c r="E103" s="178">
        <f t="shared" si="7"/>
        <v>1157</v>
      </c>
      <c r="F103" s="178">
        <f t="shared" si="7"/>
        <v>1344</v>
      </c>
      <c r="G103" s="178">
        <f t="shared" si="7"/>
        <v>1775</v>
      </c>
      <c r="H103" s="178">
        <f t="shared" si="7"/>
        <v>1456</v>
      </c>
      <c r="I103" s="178">
        <f t="shared" si="7"/>
        <v>1545</v>
      </c>
      <c r="J103" s="178">
        <f t="shared" si="7"/>
        <v>6987</v>
      </c>
      <c r="K103" s="178">
        <f t="shared" si="7"/>
        <v>13746</v>
      </c>
      <c r="L103" s="178">
        <f t="shared" si="7"/>
        <v>30556</v>
      </c>
      <c r="M103" s="178">
        <f t="shared" si="7"/>
        <v>13779</v>
      </c>
      <c r="O103" s="174"/>
      <c r="P103" s="174"/>
      <c r="Q103" s="126"/>
    </row>
    <row r="104" spans="1:17" s="125" customFormat="1" ht="16.5" customHeight="1" x14ac:dyDescent="0.2">
      <c r="A104" s="170" t="s">
        <v>182</v>
      </c>
      <c r="B104" s="171" t="s">
        <v>138</v>
      </c>
      <c r="C104" s="126">
        <v>0</v>
      </c>
      <c r="D104" s="126">
        <v>0</v>
      </c>
      <c r="E104" s="126">
        <v>0</v>
      </c>
      <c r="F104" s="126">
        <v>0</v>
      </c>
      <c r="G104" s="126">
        <v>0</v>
      </c>
      <c r="H104" s="182">
        <v>0</v>
      </c>
      <c r="I104" s="126">
        <v>0</v>
      </c>
      <c r="J104" s="126">
        <v>0</v>
      </c>
      <c r="K104" s="181">
        <v>3</v>
      </c>
      <c r="L104" s="181">
        <v>0</v>
      </c>
      <c r="M104" s="181">
        <v>0</v>
      </c>
      <c r="O104" s="174"/>
      <c r="P104" s="174"/>
      <c r="Q104" s="126"/>
    </row>
    <row r="105" spans="1:17" s="125" customFormat="1" ht="16.5" customHeight="1" x14ac:dyDescent="0.2">
      <c r="A105" s="176"/>
      <c r="B105" s="171" t="s">
        <v>253</v>
      </c>
      <c r="C105" s="172" t="s">
        <v>191</v>
      </c>
      <c r="D105" s="172" t="s">
        <v>191</v>
      </c>
      <c r="E105" s="172" t="s">
        <v>191</v>
      </c>
      <c r="F105" s="172" t="s">
        <v>191</v>
      </c>
      <c r="G105" s="126">
        <v>0</v>
      </c>
      <c r="H105" s="182">
        <v>0</v>
      </c>
      <c r="I105" s="126">
        <v>0</v>
      </c>
      <c r="J105" s="126">
        <v>2</v>
      </c>
      <c r="K105" s="181">
        <v>2</v>
      </c>
      <c r="L105" s="181">
        <v>0</v>
      </c>
      <c r="M105" s="181">
        <v>3</v>
      </c>
      <c r="O105" s="174"/>
      <c r="P105" s="174"/>
      <c r="Q105" s="126"/>
    </row>
    <row r="106" spans="1:17" s="125" customFormat="1" ht="16.5" customHeight="1" x14ac:dyDescent="0.2">
      <c r="A106" s="176"/>
      <c r="B106" s="171" t="s">
        <v>272</v>
      </c>
      <c r="C106" s="126">
        <v>0</v>
      </c>
      <c r="D106" s="126">
        <v>0</v>
      </c>
      <c r="E106" s="126">
        <v>0</v>
      </c>
      <c r="F106" s="126">
        <v>0</v>
      </c>
      <c r="G106" s="172" t="s">
        <v>191</v>
      </c>
      <c r="H106" s="172" t="s">
        <v>191</v>
      </c>
      <c r="I106" s="172" t="s">
        <v>191</v>
      </c>
      <c r="J106" s="172" t="s">
        <v>191</v>
      </c>
      <c r="K106" s="172" t="s">
        <v>191</v>
      </c>
      <c r="L106" s="172" t="s">
        <v>191</v>
      </c>
      <c r="M106" s="172" t="s">
        <v>191</v>
      </c>
      <c r="O106" s="174"/>
      <c r="P106" s="174"/>
      <c r="Q106" s="126"/>
    </row>
    <row r="107" spans="1:17" s="125" customFormat="1" ht="16.5" customHeight="1" x14ac:dyDescent="0.2">
      <c r="A107" s="176"/>
      <c r="B107" s="171" t="s">
        <v>139</v>
      </c>
      <c r="C107" s="126">
        <v>0</v>
      </c>
      <c r="D107" s="126">
        <v>0</v>
      </c>
      <c r="E107" s="126">
        <v>0</v>
      </c>
      <c r="F107" s="126">
        <v>0</v>
      </c>
      <c r="G107" s="126">
        <v>0</v>
      </c>
      <c r="H107" s="182">
        <v>0</v>
      </c>
      <c r="I107" s="126">
        <v>0</v>
      </c>
      <c r="J107" s="126">
        <v>1</v>
      </c>
      <c r="K107" s="181">
        <v>1</v>
      </c>
      <c r="L107" s="181">
        <v>1</v>
      </c>
      <c r="M107" s="181">
        <v>1</v>
      </c>
      <c r="O107" s="174"/>
      <c r="P107" s="174"/>
      <c r="Q107" s="126"/>
    </row>
    <row r="108" spans="1:17" s="125" customFormat="1" ht="16.5" customHeight="1" x14ac:dyDescent="0.2">
      <c r="A108" s="176"/>
      <c r="B108" s="171" t="s">
        <v>76</v>
      </c>
      <c r="C108" s="126">
        <v>0</v>
      </c>
      <c r="D108" s="126">
        <v>0</v>
      </c>
      <c r="E108" s="126">
        <v>0</v>
      </c>
      <c r="F108" s="126">
        <v>0</v>
      </c>
      <c r="G108" s="126">
        <v>1</v>
      </c>
      <c r="H108" s="182">
        <v>0</v>
      </c>
      <c r="I108" s="126">
        <v>0</v>
      </c>
      <c r="J108" s="126">
        <v>0</v>
      </c>
      <c r="K108" s="181">
        <v>1</v>
      </c>
      <c r="L108" s="181">
        <v>0</v>
      </c>
      <c r="M108" s="181">
        <v>1</v>
      </c>
      <c r="O108" s="174"/>
      <c r="P108" s="174"/>
      <c r="Q108" s="126"/>
    </row>
    <row r="109" spans="1:17" s="125" customFormat="1" ht="16.5" customHeight="1" x14ac:dyDescent="0.2">
      <c r="A109" s="176"/>
      <c r="B109" s="171" t="s">
        <v>148</v>
      </c>
      <c r="C109" s="126">
        <v>0</v>
      </c>
      <c r="D109" s="126">
        <v>0</v>
      </c>
      <c r="E109" s="126">
        <v>0</v>
      </c>
      <c r="F109" s="126">
        <v>0</v>
      </c>
      <c r="G109" s="126">
        <v>0</v>
      </c>
      <c r="H109" s="182">
        <v>0</v>
      </c>
      <c r="I109" s="126">
        <v>0</v>
      </c>
      <c r="J109" s="126">
        <v>1</v>
      </c>
      <c r="K109" s="181">
        <v>1</v>
      </c>
      <c r="L109" s="181">
        <v>0</v>
      </c>
      <c r="M109" s="181">
        <v>1</v>
      </c>
      <c r="O109" s="174"/>
      <c r="P109" s="174"/>
      <c r="Q109" s="126"/>
    </row>
    <row r="110" spans="1:17" s="125" customFormat="1" ht="16.5" customHeight="1" x14ac:dyDescent="0.2">
      <c r="A110" s="190"/>
      <c r="B110" s="171" t="s">
        <v>256</v>
      </c>
      <c r="C110" s="172" t="s">
        <v>191</v>
      </c>
      <c r="D110" s="172" t="s">
        <v>191</v>
      </c>
      <c r="E110" s="172" t="s">
        <v>191</v>
      </c>
      <c r="F110" s="172" t="s">
        <v>191</v>
      </c>
      <c r="G110" s="191">
        <v>0</v>
      </c>
      <c r="H110" s="173">
        <v>0</v>
      </c>
      <c r="I110" s="128">
        <v>0</v>
      </c>
      <c r="J110" s="128">
        <v>0</v>
      </c>
      <c r="K110" s="181">
        <v>0</v>
      </c>
      <c r="L110" s="181">
        <v>1</v>
      </c>
      <c r="M110" s="181">
        <v>0</v>
      </c>
      <c r="O110" s="174"/>
      <c r="P110" s="174"/>
      <c r="Q110" s="126"/>
    </row>
    <row r="111" spans="1:17" s="125" customFormat="1" ht="16.5" customHeight="1" x14ac:dyDescent="0.2">
      <c r="A111" s="176"/>
      <c r="B111" s="177" t="s">
        <v>12</v>
      </c>
      <c r="C111" s="178">
        <f>SUM(C104:C110)</f>
        <v>0</v>
      </c>
      <c r="D111" s="178">
        <f t="shared" ref="D111:M111" si="8">SUM(D104:D110)</f>
        <v>0</v>
      </c>
      <c r="E111" s="178">
        <f t="shared" si="8"/>
        <v>0</v>
      </c>
      <c r="F111" s="178">
        <f t="shared" si="8"/>
        <v>0</v>
      </c>
      <c r="G111" s="178">
        <f t="shared" si="8"/>
        <v>1</v>
      </c>
      <c r="H111" s="178">
        <f t="shared" si="8"/>
        <v>0</v>
      </c>
      <c r="I111" s="178">
        <f t="shared" si="8"/>
        <v>0</v>
      </c>
      <c r="J111" s="178">
        <f t="shared" si="8"/>
        <v>4</v>
      </c>
      <c r="K111" s="178">
        <f t="shared" si="8"/>
        <v>8</v>
      </c>
      <c r="L111" s="178">
        <f t="shared" si="8"/>
        <v>2</v>
      </c>
      <c r="M111" s="178">
        <f t="shared" si="8"/>
        <v>6</v>
      </c>
      <c r="O111" s="174"/>
      <c r="P111" s="174"/>
      <c r="Q111" s="126"/>
    </row>
    <row r="112" spans="1:17" s="125" customFormat="1" ht="30" customHeight="1" x14ac:dyDescent="0.2">
      <c r="A112" s="170" t="s">
        <v>75</v>
      </c>
      <c r="B112" s="171" t="s">
        <v>203</v>
      </c>
      <c r="C112" s="126">
        <v>0</v>
      </c>
      <c r="D112" s="126">
        <v>3</v>
      </c>
      <c r="E112" s="126">
        <v>7</v>
      </c>
      <c r="F112" s="128">
        <v>4</v>
      </c>
      <c r="G112" s="128">
        <v>1</v>
      </c>
      <c r="H112" s="173">
        <v>9</v>
      </c>
      <c r="I112" s="128">
        <v>9</v>
      </c>
      <c r="J112" s="128">
        <v>15</v>
      </c>
      <c r="K112" s="181">
        <v>8</v>
      </c>
      <c r="L112" s="181">
        <v>9</v>
      </c>
      <c r="M112" s="181">
        <v>7</v>
      </c>
      <c r="O112" s="174"/>
      <c r="P112" s="174"/>
      <c r="Q112" s="126"/>
    </row>
    <row r="113" spans="1:17" s="125" customFormat="1" ht="16.5" customHeight="1" x14ac:dyDescent="0.2">
      <c r="A113" s="176"/>
      <c r="B113" s="171" t="s">
        <v>204</v>
      </c>
      <c r="C113" s="126">
        <v>0</v>
      </c>
      <c r="D113" s="126">
        <v>2</v>
      </c>
      <c r="E113" s="126">
        <v>2</v>
      </c>
      <c r="F113" s="128">
        <v>4</v>
      </c>
      <c r="G113" s="128">
        <v>1</v>
      </c>
      <c r="H113" s="173">
        <v>8</v>
      </c>
      <c r="I113" s="128">
        <v>3</v>
      </c>
      <c r="J113" s="128">
        <v>4</v>
      </c>
      <c r="K113" s="181">
        <v>7</v>
      </c>
      <c r="L113" s="181">
        <v>6</v>
      </c>
      <c r="M113" s="181">
        <v>8</v>
      </c>
      <c r="O113" s="174"/>
      <c r="P113" s="174"/>
      <c r="Q113" s="126"/>
    </row>
    <row r="114" spans="1:17" s="125" customFormat="1" ht="30" customHeight="1" x14ac:dyDescent="0.2">
      <c r="A114" s="176"/>
      <c r="B114" s="171" t="s">
        <v>269</v>
      </c>
      <c r="C114" s="126">
        <v>0</v>
      </c>
      <c r="D114" s="126">
        <v>3</v>
      </c>
      <c r="E114" s="126">
        <v>0</v>
      </c>
      <c r="F114" s="128">
        <v>3</v>
      </c>
      <c r="G114" s="128">
        <v>3</v>
      </c>
      <c r="H114" s="189" t="s">
        <v>191</v>
      </c>
      <c r="I114" s="189" t="s">
        <v>191</v>
      </c>
      <c r="J114" s="189" t="s">
        <v>191</v>
      </c>
      <c r="K114" s="189" t="s">
        <v>191</v>
      </c>
      <c r="L114" s="189" t="s">
        <v>191</v>
      </c>
      <c r="M114" s="189" t="s">
        <v>191</v>
      </c>
      <c r="Q114" s="124"/>
    </row>
    <row r="115" spans="1:17" s="125" customFormat="1" ht="16.5" customHeight="1" x14ac:dyDescent="0.2">
      <c r="A115" s="176"/>
      <c r="B115" s="171" t="s">
        <v>76</v>
      </c>
      <c r="C115" s="126">
        <v>5</v>
      </c>
      <c r="D115" s="126">
        <v>22</v>
      </c>
      <c r="E115" s="126">
        <v>37</v>
      </c>
      <c r="F115" s="128">
        <v>48</v>
      </c>
      <c r="G115" s="128">
        <v>40</v>
      </c>
      <c r="H115" s="173">
        <v>80</v>
      </c>
      <c r="I115" s="128">
        <v>98</v>
      </c>
      <c r="J115" s="128">
        <v>208</v>
      </c>
      <c r="K115" s="181">
        <v>256</v>
      </c>
      <c r="L115" s="181">
        <v>402</v>
      </c>
      <c r="M115" s="181">
        <v>130</v>
      </c>
      <c r="Q115" s="124"/>
    </row>
    <row r="116" spans="1:17" s="125" customFormat="1" ht="30" customHeight="1" x14ac:dyDescent="0.2">
      <c r="A116" s="176"/>
      <c r="B116" s="171" t="s">
        <v>109</v>
      </c>
      <c r="C116" s="126">
        <v>1</v>
      </c>
      <c r="D116" s="126">
        <v>3</v>
      </c>
      <c r="E116" s="126">
        <v>3</v>
      </c>
      <c r="F116" s="128">
        <v>3</v>
      </c>
      <c r="G116" s="128">
        <v>2</v>
      </c>
      <c r="H116" s="173">
        <v>2</v>
      </c>
      <c r="I116" s="128">
        <v>9</v>
      </c>
      <c r="J116" s="128">
        <v>5</v>
      </c>
      <c r="K116" s="181">
        <v>19</v>
      </c>
      <c r="L116" s="181">
        <v>8</v>
      </c>
      <c r="M116" s="181">
        <v>5</v>
      </c>
      <c r="Q116" s="124"/>
    </row>
    <row r="117" spans="1:17" s="125" customFormat="1" ht="16.5" customHeight="1" x14ac:dyDescent="0.2">
      <c r="A117" s="170"/>
      <c r="B117" s="171" t="s">
        <v>205</v>
      </c>
      <c r="C117" s="126">
        <v>1</v>
      </c>
      <c r="D117" s="126">
        <v>13</v>
      </c>
      <c r="E117" s="126">
        <v>17</v>
      </c>
      <c r="F117" s="128">
        <v>30</v>
      </c>
      <c r="G117" s="128">
        <v>43</v>
      </c>
      <c r="H117" s="173">
        <v>81</v>
      </c>
      <c r="I117" s="128">
        <v>50</v>
      </c>
      <c r="J117" s="128">
        <v>96</v>
      </c>
      <c r="K117" s="181">
        <v>470</v>
      </c>
      <c r="L117" s="181">
        <v>138</v>
      </c>
      <c r="M117" s="181">
        <v>71</v>
      </c>
      <c r="Q117" s="124"/>
    </row>
    <row r="118" spans="1:17" s="125" customFormat="1" ht="16.5" customHeight="1" x14ac:dyDescent="0.2">
      <c r="A118" s="176"/>
      <c r="B118" s="171" t="s">
        <v>206</v>
      </c>
      <c r="C118" s="126">
        <v>0</v>
      </c>
      <c r="D118" s="126">
        <v>15</v>
      </c>
      <c r="E118" s="126">
        <v>9</v>
      </c>
      <c r="F118" s="128">
        <v>23</v>
      </c>
      <c r="G118" s="128">
        <v>5</v>
      </c>
      <c r="H118" s="173">
        <v>122</v>
      </c>
      <c r="I118" s="128">
        <v>33</v>
      </c>
      <c r="J118" s="128">
        <v>54</v>
      </c>
      <c r="K118" s="181">
        <v>559</v>
      </c>
      <c r="L118" s="181">
        <v>880</v>
      </c>
      <c r="M118" s="181">
        <v>488</v>
      </c>
      <c r="Q118" s="124"/>
    </row>
    <row r="119" spans="1:17" s="125" customFormat="1" ht="16.5" customHeight="1" x14ac:dyDescent="0.2">
      <c r="A119" s="176"/>
      <c r="B119" s="177" t="s">
        <v>12</v>
      </c>
      <c r="C119" s="178">
        <f>SUM(C112:C118)</f>
        <v>7</v>
      </c>
      <c r="D119" s="178">
        <f t="shared" ref="D119:M119" si="9">SUM(D112:D118)</f>
        <v>61</v>
      </c>
      <c r="E119" s="178">
        <f t="shared" si="9"/>
        <v>75</v>
      </c>
      <c r="F119" s="178">
        <f t="shared" si="9"/>
        <v>115</v>
      </c>
      <c r="G119" s="178">
        <f t="shared" si="9"/>
        <v>95</v>
      </c>
      <c r="H119" s="178">
        <f t="shared" si="9"/>
        <v>302</v>
      </c>
      <c r="I119" s="178">
        <f t="shared" si="9"/>
        <v>202</v>
      </c>
      <c r="J119" s="178">
        <f t="shared" si="9"/>
        <v>382</v>
      </c>
      <c r="K119" s="178">
        <f t="shared" si="9"/>
        <v>1319</v>
      </c>
      <c r="L119" s="178">
        <f t="shared" si="9"/>
        <v>1443</v>
      </c>
      <c r="M119" s="178">
        <f t="shared" si="9"/>
        <v>709</v>
      </c>
      <c r="Q119" s="124"/>
    </row>
    <row r="120" spans="1:17" s="125" customFormat="1" ht="16.5" customHeight="1" x14ac:dyDescent="0.2">
      <c r="A120" s="170" t="s">
        <v>188</v>
      </c>
      <c r="B120" s="171" t="s">
        <v>140</v>
      </c>
      <c r="C120" s="126">
        <v>0</v>
      </c>
      <c r="D120" s="126">
        <v>0</v>
      </c>
      <c r="E120" s="126">
        <v>0</v>
      </c>
      <c r="F120" s="126">
        <v>2</v>
      </c>
      <c r="G120" s="126">
        <v>0</v>
      </c>
      <c r="H120" s="182">
        <v>0</v>
      </c>
      <c r="I120" s="126">
        <v>0</v>
      </c>
      <c r="J120" s="126">
        <v>0</v>
      </c>
      <c r="K120" s="126">
        <v>0</v>
      </c>
      <c r="L120" s="126">
        <v>3</v>
      </c>
      <c r="M120" s="126">
        <v>1</v>
      </c>
      <c r="Q120" s="124"/>
    </row>
    <row r="121" spans="1:17" s="125" customFormat="1" ht="16.5" customHeight="1" x14ac:dyDescent="0.2">
      <c r="A121" s="184"/>
      <c r="B121" s="171" t="s">
        <v>76</v>
      </c>
      <c r="C121" s="126">
        <v>0</v>
      </c>
      <c r="D121" s="126">
        <v>2</v>
      </c>
      <c r="E121" s="126">
        <v>1</v>
      </c>
      <c r="F121" s="126">
        <v>1</v>
      </c>
      <c r="G121" s="126">
        <v>1</v>
      </c>
      <c r="H121" s="182">
        <v>1</v>
      </c>
      <c r="I121" s="126">
        <v>0</v>
      </c>
      <c r="J121" s="126">
        <v>2</v>
      </c>
      <c r="K121" s="126">
        <v>5</v>
      </c>
      <c r="L121" s="126">
        <v>13</v>
      </c>
      <c r="M121" s="126">
        <v>11</v>
      </c>
      <c r="Q121" s="124"/>
    </row>
    <row r="122" spans="1:17" s="125" customFormat="1" ht="16.5" customHeight="1" x14ac:dyDescent="0.2">
      <c r="A122" s="184"/>
      <c r="B122" s="177" t="s">
        <v>12</v>
      </c>
      <c r="C122" s="192">
        <f>SUM(C120:C121)</f>
        <v>0</v>
      </c>
      <c r="D122" s="192">
        <f t="shared" ref="D122:M122" si="10">SUM(D120:D121)</f>
        <v>2</v>
      </c>
      <c r="E122" s="192">
        <f t="shared" si="10"/>
        <v>1</v>
      </c>
      <c r="F122" s="192">
        <f t="shared" si="10"/>
        <v>3</v>
      </c>
      <c r="G122" s="192">
        <f t="shared" si="10"/>
        <v>1</v>
      </c>
      <c r="H122" s="192">
        <f t="shared" si="10"/>
        <v>1</v>
      </c>
      <c r="I122" s="192">
        <f t="shared" si="10"/>
        <v>0</v>
      </c>
      <c r="J122" s="192">
        <f t="shared" si="10"/>
        <v>2</v>
      </c>
      <c r="K122" s="192">
        <f t="shared" si="10"/>
        <v>5</v>
      </c>
      <c r="L122" s="192">
        <f t="shared" si="10"/>
        <v>16</v>
      </c>
      <c r="M122" s="192">
        <f t="shared" si="10"/>
        <v>12</v>
      </c>
      <c r="Q122" s="124"/>
    </row>
    <row r="123" spans="1:17" s="125" customFormat="1" ht="16.5" customHeight="1" x14ac:dyDescent="0.2">
      <c r="A123" s="193"/>
      <c r="B123" s="177" t="s">
        <v>81</v>
      </c>
      <c r="C123" s="192">
        <f>SUM(C41,C33,C49,C57,C72,C80,C103,C111,C119,C122)</f>
        <v>192</v>
      </c>
      <c r="D123" s="192">
        <f>SUM(D41,D33,D49,D57,D72,D80,D103,D111,D119,D122)</f>
        <v>3395</v>
      </c>
      <c r="E123" s="192">
        <f>SUM(E41,E33,E49,E57,E72,E80,E103,E111,E119,E122)</f>
        <v>7121</v>
      </c>
      <c r="F123" s="192">
        <f>SUM(F41,F33,F49,F57,F72,F80,F103,F111,F119,F122)</f>
        <v>9322</v>
      </c>
      <c r="G123" s="192">
        <f t="shared" ref="G123:M123" si="11">SUM(G18,G41,G33,G49,G57,G72,G80,G103,G111,G119,G122)</f>
        <v>27372</v>
      </c>
      <c r="H123" s="192">
        <f t="shared" si="11"/>
        <v>37243</v>
      </c>
      <c r="I123" s="192">
        <f t="shared" si="11"/>
        <v>38992</v>
      </c>
      <c r="J123" s="192">
        <f t="shared" si="11"/>
        <v>71273</v>
      </c>
      <c r="K123" s="192">
        <f t="shared" si="11"/>
        <v>107901</v>
      </c>
      <c r="L123" s="192">
        <f t="shared" si="11"/>
        <v>171277</v>
      </c>
      <c r="M123" s="192">
        <f t="shared" si="11"/>
        <v>125339</v>
      </c>
      <c r="Q123" s="124"/>
    </row>
    <row r="124" spans="1:17" ht="15" x14ac:dyDescent="0.25">
      <c r="A124" s="15"/>
      <c r="B124" s="13"/>
      <c r="C124" s="14"/>
      <c r="D124" s="14"/>
    </row>
  </sheetData>
  <phoneticPr fontId="6" type="noConversion"/>
  <printOptions horizontalCentered="1"/>
  <pageMargins left="0.25" right="0.25" top="0.4" bottom="0.5" header="0.3" footer="0.3"/>
  <pageSetup orientation="landscape" r:id="rId1"/>
  <headerFooter>
    <oddFooter>&amp;L&amp;"Century Gothic,Regular"FinCEN SAR - Loan or Finance&amp;R&amp;"Century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9:O24"/>
  <sheetViews>
    <sheetView showGridLines="0" zoomScaleNormal="100" workbookViewId="0">
      <selection activeCell="T18" sqref="T18"/>
    </sheetView>
  </sheetViews>
  <sheetFormatPr defaultColWidth="9.140625" defaultRowHeight="12.75" x14ac:dyDescent="0.2"/>
  <cols>
    <col min="1" max="1" width="46" style="1" customWidth="1"/>
    <col min="2" max="12" width="11.7109375" style="1" customWidth="1"/>
    <col min="13" max="16384" width="9.140625" style="1"/>
  </cols>
  <sheetData>
    <row r="9" spans="1:15" ht="19.5" customHeight="1" x14ac:dyDescent="0.25">
      <c r="A9" s="111" t="s">
        <v>222</v>
      </c>
      <c r="B9" s="112"/>
      <c r="C9" s="112"/>
      <c r="D9" s="112"/>
      <c r="E9" s="112"/>
      <c r="F9" s="112"/>
    </row>
    <row r="10" spans="1:15" ht="13.5" x14ac:dyDescent="0.25">
      <c r="A10" s="22"/>
      <c r="B10" s="23"/>
      <c r="C10" s="23"/>
      <c r="D10" s="23"/>
      <c r="E10" s="23"/>
      <c r="F10" s="23"/>
    </row>
    <row r="11" spans="1:15" ht="13.5" x14ac:dyDescent="0.25">
      <c r="A11" s="111" t="s">
        <v>238</v>
      </c>
      <c r="B11" s="112"/>
      <c r="C11" s="112"/>
      <c r="D11" s="112"/>
      <c r="E11" s="112"/>
      <c r="F11" s="112"/>
    </row>
    <row r="12" spans="1:15" ht="13.5" x14ac:dyDescent="0.25">
      <c r="A12" s="113" t="s">
        <v>275</v>
      </c>
      <c r="B12" s="112"/>
      <c r="C12" s="112"/>
      <c r="D12" s="112"/>
      <c r="E12" s="112"/>
      <c r="F12" s="112"/>
    </row>
    <row r="13" spans="1:15" ht="13.5" x14ac:dyDescent="0.25">
      <c r="A13" s="24"/>
      <c r="B13" s="23"/>
      <c r="C13" s="23"/>
      <c r="D13" s="23"/>
      <c r="E13" s="23"/>
      <c r="F13" s="23"/>
    </row>
    <row r="14" spans="1:15" ht="20.25" customHeight="1" x14ac:dyDescent="0.25">
      <c r="A14" s="27" t="s">
        <v>141</v>
      </c>
      <c r="B14" s="39" t="s">
        <v>189</v>
      </c>
      <c r="C14" s="74" t="s">
        <v>193</v>
      </c>
      <c r="D14" s="85" t="s">
        <v>196</v>
      </c>
      <c r="E14" s="86" t="s">
        <v>199</v>
      </c>
      <c r="F14" s="86" t="s">
        <v>200</v>
      </c>
      <c r="G14" s="90" t="s">
        <v>220</v>
      </c>
      <c r="H14" s="104" t="s">
        <v>232</v>
      </c>
      <c r="I14" s="105" t="s">
        <v>233</v>
      </c>
      <c r="J14" s="119" t="s">
        <v>260</v>
      </c>
      <c r="K14" s="39" t="s">
        <v>264</v>
      </c>
      <c r="L14" s="105" t="s">
        <v>276</v>
      </c>
      <c r="M14" s="23"/>
      <c r="N14" s="65"/>
      <c r="O14" s="63"/>
    </row>
    <row r="15" spans="1:15" ht="18.75" customHeight="1" x14ac:dyDescent="0.25">
      <c r="A15" s="91" t="s">
        <v>273</v>
      </c>
      <c r="B15" s="26">
        <v>0</v>
      </c>
      <c r="C15" s="26">
        <v>0</v>
      </c>
      <c r="D15" s="26">
        <v>0</v>
      </c>
      <c r="E15" s="26">
        <v>0</v>
      </c>
      <c r="F15" s="26">
        <v>0</v>
      </c>
      <c r="G15" s="26">
        <v>0</v>
      </c>
      <c r="H15" s="26">
        <v>0</v>
      </c>
      <c r="I15" s="26">
        <v>1</v>
      </c>
      <c r="J15" s="107">
        <v>0</v>
      </c>
      <c r="K15" s="26">
        <v>1</v>
      </c>
      <c r="L15" s="26">
        <v>0</v>
      </c>
      <c r="M15" s="23"/>
      <c r="N15" s="65"/>
      <c r="O15" s="64"/>
    </row>
    <row r="16" spans="1:15" ht="18.75" customHeight="1" x14ac:dyDescent="0.25">
      <c r="A16" s="91" t="s">
        <v>144</v>
      </c>
      <c r="B16" s="26">
        <v>3</v>
      </c>
      <c r="C16" s="26">
        <v>9</v>
      </c>
      <c r="D16" s="26">
        <v>8</v>
      </c>
      <c r="E16" s="84">
        <v>24</v>
      </c>
      <c r="F16" s="84">
        <v>27</v>
      </c>
      <c r="G16" s="89">
        <v>204</v>
      </c>
      <c r="H16" s="100">
        <v>27</v>
      </c>
      <c r="I16" s="26">
        <v>67</v>
      </c>
      <c r="J16" s="107">
        <v>84</v>
      </c>
      <c r="K16" s="26">
        <v>54</v>
      </c>
      <c r="L16" s="26">
        <v>27</v>
      </c>
      <c r="M16" s="23"/>
      <c r="N16" s="65"/>
      <c r="O16" s="64"/>
    </row>
    <row r="17" spans="1:15" ht="18.75" customHeight="1" x14ac:dyDescent="0.25">
      <c r="A17" s="91" t="s">
        <v>143</v>
      </c>
      <c r="B17" s="26">
        <v>0</v>
      </c>
      <c r="C17" s="26">
        <v>1</v>
      </c>
      <c r="D17" s="26">
        <v>21</v>
      </c>
      <c r="E17" s="84">
        <v>19</v>
      </c>
      <c r="F17" s="84">
        <v>32</v>
      </c>
      <c r="G17" s="89">
        <v>26</v>
      </c>
      <c r="H17" s="100">
        <v>17</v>
      </c>
      <c r="I17" s="26">
        <v>241</v>
      </c>
      <c r="J17" s="107">
        <v>721</v>
      </c>
      <c r="K17" s="26">
        <v>1155</v>
      </c>
      <c r="L17" s="26">
        <v>363</v>
      </c>
      <c r="M17" s="23"/>
      <c r="N17" s="65"/>
      <c r="O17" s="64"/>
    </row>
    <row r="18" spans="1:15" ht="18.75" customHeight="1" x14ac:dyDescent="0.25">
      <c r="A18" s="91" t="s">
        <v>192</v>
      </c>
      <c r="B18" s="26">
        <v>10</v>
      </c>
      <c r="C18" s="26">
        <v>44</v>
      </c>
      <c r="D18" s="26">
        <v>87</v>
      </c>
      <c r="E18" s="84">
        <v>148</v>
      </c>
      <c r="F18" s="84">
        <v>196</v>
      </c>
      <c r="G18" s="89">
        <v>318</v>
      </c>
      <c r="H18" s="100">
        <v>457</v>
      </c>
      <c r="I18" s="26">
        <v>1499</v>
      </c>
      <c r="J18" s="107">
        <v>2615</v>
      </c>
      <c r="K18" s="26">
        <v>957</v>
      </c>
      <c r="L18" s="26">
        <v>1023</v>
      </c>
      <c r="M18" s="23"/>
      <c r="N18" s="65"/>
      <c r="O18" s="64"/>
    </row>
    <row r="19" spans="1:15" ht="18.75" customHeight="1" x14ac:dyDescent="0.25">
      <c r="A19" s="91" t="s">
        <v>142</v>
      </c>
      <c r="B19" s="26">
        <v>3</v>
      </c>
      <c r="C19" s="26">
        <v>41</v>
      </c>
      <c r="D19" s="26">
        <v>126</v>
      </c>
      <c r="E19" s="84">
        <v>46</v>
      </c>
      <c r="F19" s="84">
        <v>38</v>
      </c>
      <c r="G19" s="89">
        <v>72</v>
      </c>
      <c r="H19" s="100">
        <v>68</v>
      </c>
      <c r="I19" s="26">
        <v>78</v>
      </c>
      <c r="J19" s="107">
        <v>42</v>
      </c>
      <c r="K19" s="26">
        <v>89</v>
      </c>
      <c r="L19" s="26">
        <v>83</v>
      </c>
      <c r="M19" s="23"/>
      <c r="N19" s="65"/>
      <c r="O19" s="64"/>
    </row>
    <row r="20" spans="1:15" ht="18.75" customHeight="1" x14ac:dyDescent="0.25">
      <c r="A20" s="92" t="s">
        <v>230</v>
      </c>
      <c r="B20" s="26">
        <v>8</v>
      </c>
      <c r="C20" s="26">
        <v>281</v>
      </c>
      <c r="D20" s="26">
        <v>1687</v>
      </c>
      <c r="E20" s="84">
        <v>2255</v>
      </c>
      <c r="F20" s="84">
        <v>18309</v>
      </c>
      <c r="G20" s="89">
        <v>22562</v>
      </c>
      <c r="H20" s="100">
        <v>21255</v>
      </c>
      <c r="I20" s="26">
        <v>29731</v>
      </c>
      <c r="J20" s="107">
        <v>37586</v>
      </c>
      <c r="K20" s="26">
        <v>45967</v>
      </c>
      <c r="L20" s="26">
        <v>61970</v>
      </c>
      <c r="M20" s="23"/>
      <c r="N20" s="65"/>
      <c r="O20" s="64"/>
    </row>
    <row r="21" spans="1:15" ht="18.75" customHeight="1" x14ac:dyDescent="0.25">
      <c r="A21" s="91" t="s">
        <v>145</v>
      </c>
      <c r="B21" s="26">
        <v>0</v>
      </c>
      <c r="C21" s="26">
        <v>5</v>
      </c>
      <c r="D21" s="26">
        <v>9</v>
      </c>
      <c r="E21" s="84">
        <v>8</v>
      </c>
      <c r="F21" s="84">
        <v>18</v>
      </c>
      <c r="G21" s="89">
        <v>22</v>
      </c>
      <c r="H21" s="100">
        <v>24</v>
      </c>
      <c r="I21" s="26">
        <v>31</v>
      </c>
      <c r="J21" s="107">
        <v>63</v>
      </c>
      <c r="K21" s="26">
        <v>138</v>
      </c>
      <c r="L21" s="26">
        <v>47</v>
      </c>
      <c r="M21" s="23"/>
      <c r="N21" s="23"/>
    </row>
    <row r="22" spans="1:15" ht="18.75" customHeight="1" x14ac:dyDescent="0.25">
      <c r="A22" s="93" t="s">
        <v>198</v>
      </c>
      <c r="B22" s="38">
        <v>0</v>
      </c>
      <c r="C22" s="26">
        <v>0</v>
      </c>
      <c r="D22" s="26">
        <v>1</v>
      </c>
      <c r="E22" s="84">
        <v>3</v>
      </c>
      <c r="F22" s="84">
        <v>5</v>
      </c>
      <c r="G22" s="89">
        <v>15</v>
      </c>
      <c r="H22" s="100">
        <v>8</v>
      </c>
      <c r="I22" s="26">
        <v>394</v>
      </c>
      <c r="J22" s="107">
        <v>1586</v>
      </c>
      <c r="K22" s="26">
        <v>1771</v>
      </c>
      <c r="L22" s="26">
        <v>1450</v>
      </c>
      <c r="M22" s="23"/>
      <c r="N22" s="23"/>
    </row>
    <row r="23" spans="1:15" ht="18.75" customHeight="1" x14ac:dyDescent="0.25">
      <c r="A23" s="91" t="s">
        <v>146</v>
      </c>
      <c r="B23" s="26">
        <v>60</v>
      </c>
      <c r="C23" s="26">
        <v>1121</v>
      </c>
      <c r="D23" s="26">
        <v>1191</v>
      </c>
      <c r="E23" s="84">
        <v>1640</v>
      </c>
      <c r="F23" s="84">
        <v>2516</v>
      </c>
      <c r="G23" s="89">
        <v>2706</v>
      </c>
      <c r="H23" s="100">
        <v>3419</v>
      </c>
      <c r="I23" s="26">
        <v>9701</v>
      </c>
      <c r="J23" s="107">
        <v>14758</v>
      </c>
      <c r="K23" s="26">
        <v>31147</v>
      </c>
      <c r="L23" s="26">
        <v>12982</v>
      </c>
    </row>
    <row r="24" spans="1:15" ht="15.75" x14ac:dyDescent="0.3">
      <c r="A24" s="62"/>
      <c r="B24" s="7"/>
      <c r="C24" s="5"/>
      <c r="D24" s="5"/>
      <c r="E24" s="5"/>
      <c r="F24" s="5"/>
    </row>
  </sheetData>
  <phoneticPr fontId="6" type="noConversion"/>
  <pageMargins left="0.5" right="0.5" top="0.5" bottom="0.75" header="0.3" footer="0.3"/>
  <pageSetup orientation="portrait" r:id="rId1"/>
  <headerFooter>
    <oddFooter>&amp;L&amp;"Century Gothic,Regular"FinCEN SAR - Loan or Finance&amp;R&amp;"Century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9:O28"/>
  <sheetViews>
    <sheetView showGridLines="0" zoomScaleNormal="100" workbookViewId="0">
      <selection activeCell="H33" sqref="H33"/>
    </sheetView>
  </sheetViews>
  <sheetFormatPr defaultColWidth="9.140625" defaultRowHeight="12.75" x14ac:dyDescent="0.2"/>
  <cols>
    <col min="1" max="1" width="33.42578125" style="1" customWidth="1"/>
    <col min="2" max="12" width="11.7109375" style="1" customWidth="1"/>
    <col min="13" max="16384" width="9.140625" style="1"/>
  </cols>
  <sheetData>
    <row r="9" spans="1:15" ht="18" customHeight="1" x14ac:dyDescent="0.25">
      <c r="A9" s="205" t="s">
        <v>224</v>
      </c>
      <c r="B9" s="206"/>
      <c r="C9" s="206"/>
      <c r="D9" s="206"/>
      <c r="E9" s="206"/>
      <c r="F9" s="206"/>
      <c r="G9" s="206"/>
    </row>
    <row r="10" spans="1:15" ht="13.5" x14ac:dyDescent="0.25">
      <c r="A10" s="22"/>
      <c r="B10" s="23"/>
      <c r="C10" s="23"/>
      <c r="D10" s="23"/>
      <c r="E10" s="23"/>
      <c r="F10" s="23"/>
      <c r="G10" s="23"/>
    </row>
    <row r="11" spans="1:15" ht="13.5" x14ac:dyDescent="0.25">
      <c r="A11" s="205" t="s">
        <v>237</v>
      </c>
      <c r="B11" s="206"/>
      <c r="C11" s="206"/>
      <c r="D11" s="206"/>
      <c r="E11" s="206"/>
      <c r="F11" s="206"/>
      <c r="G11" s="206"/>
    </row>
    <row r="12" spans="1:15" ht="13.5" x14ac:dyDescent="0.25">
      <c r="A12" s="207" t="s">
        <v>275</v>
      </c>
      <c r="B12" s="206"/>
      <c r="C12" s="206"/>
      <c r="D12" s="206"/>
      <c r="E12" s="206"/>
      <c r="F12" s="206"/>
      <c r="G12" s="206"/>
    </row>
    <row r="13" spans="1:15" ht="15" x14ac:dyDescent="0.25">
      <c r="A13" s="6"/>
      <c r="B13" s="5"/>
      <c r="C13" s="5"/>
      <c r="D13" s="5"/>
      <c r="E13" s="5"/>
      <c r="F13" s="5"/>
      <c r="G13" s="5"/>
    </row>
    <row r="14" spans="1:15" ht="20.25" customHeight="1" x14ac:dyDescent="0.25">
      <c r="A14" s="27" t="s">
        <v>77</v>
      </c>
      <c r="B14" s="40" t="s">
        <v>189</v>
      </c>
      <c r="C14" s="40" t="s">
        <v>193</v>
      </c>
      <c r="D14" s="40" t="s">
        <v>196</v>
      </c>
      <c r="E14" s="40" t="s">
        <v>199</v>
      </c>
      <c r="F14" s="40" t="s">
        <v>200</v>
      </c>
      <c r="G14" s="40" t="s">
        <v>220</v>
      </c>
      <c r="H14" s="40" t="s">
        <v>232</v>
      </c>
      <c r="I14" s="40" t="s">
        <v>233</v>
      </c>
      <c r="J14" s="40" t="s">
        <v>260</v>
      </c>
      <c r="K14" s="40" t="s">
        <v>264</v>
      </c>
      <c r="L14" s="40" t="s">
        <v>276</v>
      </c>
      <c r="M14" s="5"/>
      <c r="N14" s="66"/>
      <c r="O14" s="66"/>
    </row>
    <row r="15" spans="1:15" s="125" customFormat="1" ht="16.5" customHeight="1" x14ac:dyDescent="0.2">
      <c r="A15" s="94" t="s">
        <v>110</v>
      </c>
      <c r="B15" s="126">
        <v>0</v>
      </c>
      <c r="C15" s="126">
        <v>0</v>
      </c>
      <c r="D15" s="126">
        <v>1</v>
      </c>
      <c r="E15" s="126">
        <v>2</v>
      </c>
      <c r="F15" s="126">
        <v>0</v>
      </c>
      <c r="G15" s="126">
        <v>0</v>
      </c>
      <c r="H15" s="126">
        <v>1</v>
      </c>
      <c r="I15" s="126">
        <v>1</v>
      </c>
      <c r="J15" s="126">
        <v>5</v>
      </c>
      <c r="K15" s="126">
        <v>2</v>
      </c>
      <c r="L15" s="126">
        <v>4</v>
      </c>
      <c r="M15" s="194"/>
      <c r="N15" s="195"/>
      <c r="O15" s="196"/>
    </row>
    <row r="16" spans="1:15" s="125" customFormat="1" ht="16.5" customHeight="1" x14ac:dyDescent="0.2">
      <c r="A16" s="94" t="s">
        <v>79</v>
      </c>
      <c r="B16" s="126">
        <v>0</v>
      </c>
      <c r="C16" s="126">
        <v>1</v>
      </c>
      <c r="D16" s="126">
        <v>5</v>
      </c>
      <c r="E16" s="126">
        <v>5</v>
      </c>
      <c r="F16" s="126">
        <v>21</v>
      </c>
      <c r="G16" s="126">
        <v>18</v>
      </c>
      <c r="H16" s="126">
        <v>11</v>
      </c>
      <c r="I16" s="197">
        <v>29</v>
      </c>
      <c r="J16" s="126">
        <v>16</v>
      </c>
      <c r="K16" s="126">
        <v>112</v>
      </c>
      <c r="L16" s="126">
        <v>40</v>
      </c>
      <c r="M16" s="198"/>
      <c r="N16" s="195"/>
      <c r="O16" s="196"/>
    </row>
    <row r="17" spans="1:15" s="125" customFormat="1" ht="16.5" customHeight="1" x14ac:dyDescent="0.2">
      <c r="A17" s="94" t="s">
        <v>111</v>
      </c>
      <c r="B17" s="126">
        <v>0</v>
      </c>
      <c r="C17" s="126">
        <v>1</v>
      </c>
      <c r="D17" s="126">
        <v>2</v>
      </c>
      <c r="E17" s="126">
        <v>6</v>
      </c>
      <c r="F17" s="126">
        <v>2</v>
      </c>
      <c r="G17" s="126">
        <v>5</v>
      </c>
      <c r="H17" s="126">
        <v>5</v>
      </c>
      <c r="I17" s="197">
        <v>2</v>
      </c>
      <c r="J17" s="126">
        <v>32</v>
      </c>
      <c r="K17" s="126">
        <v>6</v>
      </c>
      <c r="L17" s="126">
        <v>7</v>
      </c>
      <c r="M17" s="194"/>
      <c r="N17" s="195"/>
      <c r="O17" s="196"/>
    </row>
    <row r="18" spans="1:15" s="125" customFormat="1" ht="16.5" customHeight="1" x14ac:dyDescent="0.2">
      <c r="A18" s="94" t="s">
        <v>112</v>
      </c>
      <c r="B18" s="126">
        <v>0</v>
      </c>
      <c r="C18" s="126">
        <v>1</v>
      </c>
      <c r="D18" s="126">
        <v>1</v>
      </c>
      <c r="E18" s="126">
        <v>2</v>
      </c>
      <c r="F18" s="126">
        <v>0</v>
      </c>
      <c r="G18" s="126">
        <v>4</v>
      </c>
      <c r="H18" s="126">
        <v>0</v>
      </c>
      <c r="I18" s="197">
        <v>1</v>
      </c>
      <c r="J18" s="126">
        <v>3</v>
      </c>
      <c r="K18" s="126">
        <v>8</v>
      </c>
      <c r="L18" s="126">
        <v>1</v>
      </c>
      <c r="M18" s="194"/>
      <c r="N18" s="195"/>
      <c r="O18" s="196"/>
    </row>
    <row r="19" spans="1:15" s="125" customFormat="1" ht="16.5" customHeight="1" x14ac:dyDescent="0.2">
      <c r="A19" s="94" t="s">
        <v>113</v>
      </c>
      <c r="B19" s="126">
        <v>37</v>
      </c>
      <c r="C19" s="126">
        <v>928</v>
      </c>
      <c r="D19" s="126">
        <v>955</v>
      </c>
      <c r="E19" s="126">
        <v>1422</v>
      </c>
      <c r="F19" s="126">
        <v>2282</v>
      </c>
      <c r="G19" s="126">
        <v>3182</v>
      </c>
      <c r="H19" s="126">
        <v>8127</v>
      </c>
      <c r="I19" s="197">
        <v>15461</v>
      </c>
      <c r="J19" s="126">
        <v>20923</v>
      </c>
      <c r="K19" s="126">
        <v>34094</v>
      </c>
      <c r="L19" s="126">
        <v>17865</v>
      </c>
      <c r="M19" s="194"/>
      <c r="N19" s="195"/>
      <c r="O19" s="196"/>
    </row>
    <row r="20" spans="1:15" s="125" customFormat="1" ht="16.5" customHeight="1" x14ac:dyDescent="0.2">
      <c r="A20" s="94" t="s">
        <v>78</v>
      </c>
      <c r="B20" s="126">
        <v>15</v>
      </c>
      <c r="C20" s="126">
        <v>215</v>
      </c>
      <c r="D20" s="126">
        <v>297</v>
      </c>
      <c r="E20" s="126">
        <v>409</v>
      </c>
      <c r="F20" s="126">
        <v>340</v>
      </c>
      <c r="G20" s="126">
        <v>1698</v>
      </c>
      <c r="H20" s="126">
        <v>1560</v>
      </c>
      <c r="I20" s="197">
        <v>3998</v>
      </c>
      <c r="J20" s="126">
        <v>6920</v>
      </c>
      <c r="K20" s="126">
        <v>10101</v>
      </c>
      <c r="L20" s="126">
        <v>5884</v>
      </c>
      <c r="M20" s="194"/>
      <c r="N20" s="195"/>
      <c r="O20" s="196"/>
    </row>
    <row r="21" spans="1:15" s="125" customFormat="1" ht="16.5" customHeight="1" x14ac:dyDescent="0.2">
      <c r="A21" s="199" t="s">
        <v>114</v>
      </c>
      <c r="B21" s="126">
        <v>0</v>
      </c>
      <c r="C21" s="126">
        <v>3</v>
      </c>
      <c r="D21" s="126">
        <v>0</v>
      </c>
      <c r="E21" s="126">
        <v>0</v>
      </c>
      <c r="F21" s="126">
        <v>0</v>
      </c>
      <c r="G21" s="126">
        <v>0</v>
      </c>
      <c r="H21" s="126">
        <v>1</v>
      </c>
      <c r="I21" s="197">
        <v>0</v>
      </c>
      <c r="J21" s="126">
        <v>0</v>
      </c>
      <c r="K21" s="126">
        <v>1</v>
      </c>
      <c r="L21" s="126">
        <v>4</v>
      </c>
      <c r="M21" s="194"/>
      <c r="N21" s="195"/>
      <c r="O21" s="196"/>
    </row>
    <row r="22" spans="1:15" s="125" customFormat="1" ht="16.5" customHeight="1" x14ac:dyDescent="0.2">
      <c r="A22" s="94" t="s">
        <v>80</v>
      </c>
      <c r="B22" s="126">
        <v>5</v>
      </c>
      <c r="C22" s="126">
        <v>28</v>
      </c>
      <c r="D22" s="126">
        <v>73</v>
      </c>
      <c r="E22" s="126">
        <v>66</v>
      </c>
      <c r="F22" s="126">
        <v>79</v>
      </c>
      <c r="G22" s="126">
        <v>123</v>
      </c>
      <c r="H22" s="126">
        <v>161</v>
      </c>
      <c r="I22" s="197">
        <v>454</v>
      </c>
      <c r="J22" s="126">
        <v>291</v>
      </c>
      <c r="K22" s="126">
        <v>283</v>
      </c>
      <c r="L22" s="126">
        <v>360</v>
      </c>
      <c r="M22" s="194"/>
      <c r="N22" s="195"/>
      <c r="O22" s="196"/>
    </row>
    <row r="23" spans="1:15" s="125" customFormat="1" ht="16.5" customHeight="1" x14ac:dyDescent="0.2">
      <c r="A23" s="94" t="s">
        <v>115</v>
      </c>
      <c r="B23" s="126">
        <v>25</v>
      </c>
      <c r="C23" s="126">
        <v>480</v>
      </c>
      <c r="D23" s="126">
        <v>662</v>
      </c>
      <c r="E23" s="126">
        <v>923</v>
      </c>
      <c r="F23" s="126">
        <v>954</v>
      </c>
      <c r="G23" s="126">
        <v>1946</v>
      </c>
      <c r="H23" s="126">
        <v>2335</v>
      </c>
      <c r="I23" s="197">
        <v>4348</v>
      </c>
      <c r="J23" s="126">
        <v>7496</v>
      </c>
      <c r="K23" s="126">
        <v>7325</v>
      </c>
      <c r="L23" s="126">
        <v>6742</v>
      </c>
      <c r="M23" s="194"/>
      <c r="N23" s="195"/>
      <c r="O23" s="196"/>
    </row>
    <row r="24" spans="1:15" s="125" customFormat="1" ht="16.5" customHeight="1" x14ac:dyDescent="0.2">
      <c r="A24" s="94" t="s">
        <v>116</v>
      </c>
      <c r="B24" s="126">
        <v>0</v>
      </c>
      <c r="C24" s="126">
        <v>2</v>
      </c>
      <c r="D24" s="126">
        <v>2</v>
      </c>
      <c r="E24" s="126">
        <v>0</v>
      </c>
      <c r="F24" s="126">
        <v>3</v>
      </c>
      <c r="G24" s="126">
        <v>2</v>
      </c>
      <c r="H24" s="126">
        <v>12</v>
      </c>
      <c r="I24" s="197">
        <v>2</v>
      </c>
      <c r="J24" s="126">
        <v>4</v>
      </c>
      <c r="K24" s="126">
        <v>13</v>
      </c>
      <c r="L24" s="126">
        <v>86</v>
      </c>
      <c r="M24" s="194"/>
      <c r="N24" s="195"/>
      <c r="O24" s="196"/>
    </row>
    <row r="25" spans="1:15" s="125" customFormat="1" ht="16.5" customHeight="1" x14ac:dyDescent="0.2">
      <c r="A25" s="94" t="s">
        <v>76</v>
      </c>
      <c r="B25" s="126">
        <v>7</v>
      </c>
      <c r="C25" s="126">
        <v>87</v>
      </c>
      <c r="D25" s="126">
        <v>98</v>
      </c>
      <c r="E25" s="126">
        <v>141</v>
      </c>
      <c r="F25" s="126">
        <v>16505</v>
      </c>
      <c r="G25" s="126">
        <v>18973</v>
      </c>
      <c r="H25" s="126">
        <v>17759</v>
      </c>
      <c r="I25" s="197">
        <v>25808</v>
      </c>
      <c r="J25" s="126">
        <v>33009</v>
      </c>
      <c r="K25" s="126">
        <v>41564</v>
      </c>
      <c r="L25" s="126">
        <v>57053</v>
      </c>
      <c r="M25" s="194"/>
      <c r="N25" s="195"/>
      <c r="O25" s="196"/>
    </row>
    <row r="26" spans="1:15" s="125" customFormat="1" ht="16.5" customHeight="1" x14ac:dyDescent="0.2">
      <c r="A26" s="94" t="s">
        <v>228</v>
      </c>
      <c r="B26" s="126">
        <v>0</v>
      </c>
      <c r="C26" s="126">
        <v>5</v>
      </c>
      <c r="D26" s="126">
        <v>2</v>
      </c>
      <c r="E26" s="126">
        <v>2</v>
      </c>
      <c r="F26" s="126">
        <v>2</v>
      </c>
      <c r="G26" s="126">
        <v>6</v>
      </c>
      <c r="H26" s="126">
        <v>10</v>
      </c>
      <c r="I26" s="197">
        <v>7</v>
      </c>
      <c r="J26" s="126">
        <v>9</v>
      </c>
      <c r="K26" s="126">
        <v>10</v>
      </c>
      <c r="L26" s="126">
        <v>20</v>
      </c>
      <c r="M26" s="194"/>
      <c r="N26" s="195"/>
      <c r="O26" s="196"/>
    </row>
    <row r="27" spans="1:15" ht="16.5" customHeight="1" x14ac:dyDescent="0.25">
      <c r="A27" s="5"/>
      <c r="B27" s="5"/>
      <c r="C27" s="5"/>
      <c r="D27" s="5"/>
      <c r="E27" s="5"/>
      <c r="F27" s="5"/>
      <c r="G27" s="5"/>
      <c r="M27" s="5"/>
      <c r="N27" s="66"/>
      <c r="O27" s="67"/>
    </row>
    <row r="28" spans="1:15" ht="12" customHeight="1" x14ac:dyDescent="0.2">
      <c r="A28" s="12"/>
      <c r="B28" s="8"/>
      <c r="C28" s="8"/>
      <c r="D28" s="8"/>
      <c r="E28" s="8"/>
      <c r="F28" s="8"/>
      <c r="G28" s="8"/>
    </row>
  </sheetData>
  <mergeCells count="3">
    <mergeCell ref="A9:G9"/>
    <mergeCell ref="A11:G11"/>
    <mergeCell ref="A12:G12"/>
  </mergeCells>
  <phoneticPr fontId="6" type="noConversion"/>
  <pageMargins left="0.5" right="0.5" top="0.5" bottom="0.75" header="0.3" footer="0.3"/>
  <pageSetup orientation="portrait" r:id="rId1"/>
  <headerFooter>
    <oddFooter>&amp;L&amp;"Century Gothic,Regular"FinCEN SAR - Loan or Finance&amp;R&amp;"Century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9:P37"/>
  <sheetViews>
    <sheetView showGridLines="0" workbookViewId="0">
      <selection activeCell="R30" sqref="R30"/>
    </sheetView>
  </sheetViews>
  <sheetFormatPr defaultRowHeight="12.75" x14ac:dyDescent="0.2"/>
  <cols>
    <col min="1" max="1" width="37" customWidth="1"/>
    <col min="2" max="12" width="11.7109375" customWidth="1"/>
  </cols>
  <sheetData>
    <row r="9" spans="1:16" ht="17.25" customHeight="1" x14ac:dyDescent="0.25">
      <c r="A9" s="114" t="s">
        <v>226</v>
      </c>
      <c r="B9" s="112"/>
      <c r="C9" s="112"/>
      <c r="D9" s="112"/>
      <c r="E9" s="112"/>
      <c r="F9" s="112"/>
    </row>
    <row r="10" spans="1:16" ht="13.5" x14ac:dyDescent="0.25">
      <c r="A10" s="24"/>
      <c r="B10" s="23"/>
      <c r="C10" s="23"/>
      <c r="D10" s="23"/>
      <c r="E10" s="23"/>
      <c r="F10" s="23"/>
    </row>
    <row r="11" spans="1:16" ht="12.75" customHeight="1" x14ac:dyDescent="0.2">
      <c r="A11" s="117" t="s">
        <v>236</v>
      </c>
      <c r="B11" s="117"/>
      <c r="C11" s="117"/>
      <c r="D11" s="117"/>
      <c r="E11" s="117"/>
      <c r="F11" s="117"/>
      <c r="G11" s="117"/>
      <c r="H11" s="117"/>
    </row>
    <row r="12" spans="1:16" ht="13.5" x14ac:dyDescent="0.25">
      <c r="A12" s="113" t="s">
        <v>300</v>
      </c>
      <c r="B12" s="112"/>
      <c r="C12" s="112"/>
      <c r="D12" s="112"/>
      <c r="E12" s="112"/>
      <c r="F12" s="112"/>
    </row>
    <row r="13" spans="1:16" ht="15" x14ac:dyDescent="0.25">
      <c r="A13" s="5"/>
      <c r="B13" s="5"/>
      <c r="C13" s="5"/>
      <c r="D13" s="5"/>
      <c r="E13" s="5"/>
      <c r="F13" s="5"/>
    </row>
    <row r="14" spans="1:16" ht="19.5" customHeight="1" x14ac:dyDescent="0.2">
      <c r="A14" s="27" t="s">
        <v>175</v>
      </c>
      <c r="B14" s="27" t="s">
        <v>189</v>
      </c>
      <c r="C14" s="27" t="s">
        <v>193</v>
      </c>
      <c r="D14" s="27" t="s">
        <v>196</v>
      </c>
      <c r="E14" s="27" t="s">
        <v>199</v>
      </c>
      <c r="F14" s="27" t="s">
        <v>200</v>
      </c>
      <c r="G14" s="27" t="s">
        <v>220</v>
      </c>
      <c r="H14" s="27" t="s">
        <v>232</v>
      </c>
      <c r="I14" s="27" t="s">
        <v>233</v>
      </c>
      <c r="J14" s="27" t="s">
        <v>260</v>
      </c>
      <c r="K14" s="27" t="s">
        <v>264</v>
      </c>
      <c r="L14" s="27" t="s">
        <v>276</v>
      </c>
      <c r="M14" s="16"/>
      <c r="N14" s="16"/>
      <c r="O14" s="68"/>
      <c r="P14" s="68"/>
    </row>
    <row r="15" spans="1:16" ht="16.5" customHeight="1" x14ac:dyDescent="0.25">
      <c r="A15" s="95" t="s">
        <v>149</v>
      </c>
      <c r="B15" s="73">
        <v>0</v>
      </c>
      <c r="C15" s="72">
        <v>1</v>
      </c>
      <c r="D15" s="72">
        <v>2</v>
      </c>
      <c r="E15" s="72">
        <v>1</v>
      </c>
      <c r="F15" s="72">
        <v>4</v>
      </c>
      <c r="G15" s="72">
        <v>0</v>
      </c>
      <c r="H15" s="72">
        <v>2</v>
      </c>
      <c r="I15" s="72">
        <v>18</v>
      </c>
      <c r="J15" s="72">
        <v>1550</v>
      </c>
      <c r="K15" s="72">
        <v>10506</v>
      </c>
      <c r="L15" s="72">
        <v>3815</v>
      </c>
      <c r="M15" s="17"/>
      <c r="N15" s="17"/>
      <c r="O15" s="68"/>
      <c r="P15" s="69"/>
    </row>
    <row r="16" spans="1:16" ht="16.5" customHeight="1" x14ac:dyDescent="0.25">
      <c r="A16" s="95" t="s">
        <v>150</v>
      </c>
      <c r="B16" s="73">
        <v>0</v>
      </c>
      <c r="C16" s="72">
        <v>0</v>
      </c>
      <c r="D16" s="72">
        <v>5</v>
      </c>
      <c r="E16" s="72">
        <v>15</v>
      </c>
      <c r="F16" s="72">
        <v>11</v>
      </c>
      <c r="G16" s="72">
        <v>18</v>
      </c>
      <c r="H16" s="72">
        <v>14</v>
      </c>
      <c r="I16" s="72">
        <v>9</v>
      </c>
      <c r="J16" s="72">
        <v>10</v>
      </c>
      <c r="K16" s="72">
        <v>12</v>
      </c>
      <c r="L16" s="72">
        <v>23</v>
      </c>
      <c r="M16" s="17"/>
      <c r="N16" s="17"/>
      <c r="O16" s="68"/>
      <c r="P16" s="69"/>
    </row>
    <row r="17" spans="1:16" ht="16.5" customHeight="1" x14ac:dyDescent="0.25">
      <c r="A17" s="95" t="s">
        <v>151</v>
      </c>
      <c r="B17" s="73">
        <v>0</v>
      </c>
      <c r="C17" s="72">
        <v>1</v>
      </c>
      <c r="D17" s="72">
        <v>1</v>
      </c>
      <c r="E17" s="72">
        <v>0</v>
      </c>
      <c r="F17" s="72">
        <v>1</v>
      </c>
      <c r="G17" s="72">
        <v>4</v>
      </c>
      <c r="H17" s="72">
        <v>0</v>
      </c>
      <c r="I17" s="72">
        <v>0</v>
      </c>
      <c r="J17" s="72">
        <v>1</v>
      </c>
      <c r="K17" s="72">
        <v>2</v>
      </c>
      <c r="L17" s="72">
        <v>2</v>
      </c>
      <c r="M17" s="17"/>
      <c r="N17" s="17"/>
      <c r="O17" s="68"/>
      <c r="P17" s="69"/>
    </row>
    <row r="18" spans="1:16" ht="16.5" customHeight="1" x14ac:dyDescent="0.25">
      <c r="A18" s="95" t="s">
        <v>152</v>
      </c>
      <c r="B18" s="73">
        <v>0</v>
      </c>
      <c r="C18" s="72">
        <v>4</v>
      </c>
      <c r="D18" s="72">
        <v>1</v>
      </c>
      <c r="E18" s="72">
        <v>2</v>
      </c>
      <c r="F18" s="72">
        <v>6</v>
      </c>
      <c r="G18" s="72">
        <v>8</v>
      </c>
      <c r="H18" s="72">
        <v>3</v>
      </c>
      <c r="I18" s="72">
        <v>17</v>
      </c>
      <c r="J18" s="72">
        <v>118</v>
      </c>
      <c r="K18" s="72">
        <v>616</v>
      </c>
      <c r="L18" s="72">
        <v>61</v>
      </c>
      <c r="M18" s="17"/>
      <c r="N18" s="17"/>
      <c r="O18" s="68"/>
      <c r="P18" s="69"/>
    </row>
    <row r="19" spans="1:16" ht="16.5" customHeight="1" x14ac:dyDescent="0.25">
      <c r="A19" s="95" t="s">
        <v>153</v>
      </c>
      <c r="B19" s="73">
        <v>0</v>
      </c>
      <c r="C19" s="72">
        <v>2</v>
      </c>
      <c r="D19" s="72">
        <v>2</v>
      </c>
      <c r="E19" s="72">
        <v>2</v>
      </c>
      <c r="F19" s="72">
        <v>5</v>
      </c>
      <c r="G19" s="72">
        <v>11</v>
      </c>
      <c r="H19" s="72">
        <v>20</v>
      </c>
      <c r="I19" s="72">
        <v>143</v>
      </c>
      <c r="J19" s="72">
        <v>313</v>
      </c>
      <c r="K19" s="72">
        <v>136</v>
      </c>
      <c r="L19" s="72">
        <v>80</v>
      </c>
      <c r="M19" s="17"/>
      <c r="N19" s="17"/>
      <c r="O19" s="68"/>
      <c r="P19" s="69"/>
    </row>
    <row r="20" spans="1:16" ht="16.5" customHeight="1" x14ac:dyDescent="0.25">
      <c r="A20" s="95" t="s">
        <v>209</v>
      </c>
      <c r="B20" s="99" t="s">
        <v>191</v>
      </c>
      <c r="C20" s="99" t="s">
        <v>191</v>
      </c>
      <c r="D20" s="99" t="s">
        <v>191</v>
      </c>
      <c r="E20" s="99" t="s">
        <v>191</v>
      </c>
      <c r="F20" s="72">
        <v>28</v>
      </c>
      <c r="G20" s="72">
        <v>94</v>
      </c>
      <c r="H20" s="72">
        <v>137</v>
      </c>
      <c r="I20" s="72">
        <v>1625</v>
      </c>
      <c r="J20" s="72">
        <v>5211</v>
      </c>
      <c r="K20" s="72">
        <v>20969</v>
      </c>
      <c r="L20" s="72">
        <v>6479</v>
      </c>
      <c r="M20" s="17"/>
      <c r="N20" s="17"/>
      <c r="O20" s="68"/>
      <c r="P20" s="69"/>
    </row>
    <row r="21" spans="1:16" ht="16.5" customHeight="1" x14ac:dyDescent="0.25">
      <c r="A21" s="95" t="s">
        <v>154</v>
      </c>
      <c r="B21" s="73">
        <v>0</v>
      </c>
      <c r="C21" s="72">
        <v>0</v>
      </c>
      <c r="D21" s="72">
        <v>0</v>
      </c>
      <c r="E21" s="72">
        <v>1</v>
      </c>
      <c r="F21" s="72">
        <v>0</v>
      </c>
      <c r="G21" s="72">
        <v>0</v>
      </c>
      <c r="H21" s="72">
        <v>1</v>
      </c>
      <c r="I21" s="72">
        <v>0</v>
      </c>
      <c r="J21" s="72">
        <v>1</v>
      </c>
      <c r="K21" s="72">
        <v>2</v>
      </c>
      <c r="L21" s="72">
        <v>0</v>
      </c>
      <c r="M21" s="17"/>
      <c r="N21" s="17"/>
      <c r="O21" s="68"/>
      <c r="P21" s="69"/>
    </row>
    <row r="22" spans="1:16" ht="16.5" customHeight="1" x14ac:dyDescent="0.25">
      <c r="A22" s="95" t="s">
        <v>155</v>
      </c>
      <c r="B22" s="73">
        <v>0</v>
      </c>
      <c r="C22" s="72">
        <v>0</v>
      </c>
      <c r="D22" s="72">
        <v>0</v>
      </c>
      <c r="E22" s="72">
        <v>0</v>
      </c>
      <c r="F22" s="72">
        <v>0</v>
      </c>
      <c r="G22" s="72">
        <v>0</v>
      </c>
      <c r="H22" s="72">
        <v>0</v>
      </c>
      <c r="I22" s="72">
        <v>0</v>
      </c>
      <c r="J22" s="72">
        <v>0</v>
      </c>
      <c r="K22" s="72">
        <v>1</v>
      </c>
      <c r="L22" s="72">
        <v>0</v>
      </c>
      <c r="M22" s="17"/>
      <c r="N22" s="17"/>
      <c r="O22" s="68"/>
      <c r="P22" s="69"/>
    </row>
    <row r="23" spans="1:16" ht="16.5" customHeight="1" x14ac:dyDescent="0.25">
      <c r="A23" s="95" t="s">
        <v>156</v>
      </c>
      <c r="B23" s="73">
        <v>0</v>
      </c>
      <c r="C23" s="72">
        <v>0</v>
      </c>
      <c r="D23" s="72">
        <v>0</v>
      </c>
      <c r="E23" s="72">
        <v>0</v>
      </c>
      <c r="F23" s="72">
        <v>0</v>
      </c>
      <c r="G23" s="72">
        <v>0</v>
      </c>
      <c r="H23" s="72">
        <v>0</v>
      </c>
      <c r="I23" s="72">
        <v>1</v>
      </c>
      <c r="J23" s="72">
        <v>0</v>
      </c>
      <c r="K23" s="72">
        <v>0</v>
      </c>
      <c r="L23" s="72">
        <v>1</v>
      </c>
      <c r="M23" s="17"/>
      <c r="N23" s="17"/>
      <c r="O23" s="68"/>
      <c r="P23" s="69"/>
    </row>
    <row r="24" spans="1:16" ht="16.5" customHeight="1" x14ac:dyDescent="0.25">
      <c r="A24" s="95" t="s">
        <v>157</v>
      </c>
      <c r="B24" s="73">
        <v>0</v>
      </c>
      <c r="C24" s="72">
        <v>4</v>
      </c>
      <c r="D24" s="72">
        <v>5</v>
      </c>
      <c r="E24" s="72">
        <v>5</v>
      </c>
      <c r="F24" s="72">
        <v>10</v>
      </c>
      <c r="G24" s="72">
        <v>399</v>
      </c>
      <c r="H24" s="72">
        <v>30</v>
      </c>
      <c r="I24" s="72">
        <v>366</v>
      </c>
      <c r="J24" s="72">
        <v>370</v>
      </c>
      <c r="K24" s="72">
        <v>336</v>
      </c>
      <c r="L24" s="72">
        <v>445</v>
      </c>
      <c r="M24" s="17"/>
      <c r="N24" s="17"/>
      <c r="O24" s="68"/>
      <c r="P24" s="69"/>
    </row>
    <row r="25" spans="1:16" ht="16.5" customHeight="1" x14ac:dyDescent="0.25">
      <c r="A25" s="95" t="s">
        <v>158</v>
      </c>
      <c r="B25" s="73">
        <v>1</v>
      </c>
      <c r="C25" s="72">
        <v>4</v>
      </c>
      <c r="D25" s="72">
        <v>4</v>
      </c>
      <c r="E25" s="72">
        <v>5</v>
      </c>
      <c r="F25" s="72">
        <v>26</v>
      </c>
      <c r="G25" s="72">
        <v>26</v>
      </c>
      <c r="H25" s="72">
        <v>7</v>
      </c>
      <c r="I25" s="72">
        <v>21</v>
      </c>
      <c r="J25" s="72">
        <v>60</v>
      </c>
      <c r="K25" s="72">
        <v>163</v>
      </c>
      <c r="L25" s="72">
        <v>80</v>
      </c>
      <c r="M25" s="17"/>
      <c r="N25" s="17"/>
      <c r="O25" s="68"/>
      <c r="P25" s="69"/>
    </row>
    <row r="26" spans="1:16" ht="16.5" customHeight="1" x14ac:dyDescent="0.25">
      <c r="A26" s="95" t="s">
        <v>159</v>
      </c>
      <c r="B26" s="73">
        <v>1</v>
      </c>
      <c r="C26" s="72">
        <v>4</v>
      </c>
      <c r="D26" s="72">
        <v>2</v>
      </c>
      <c r="E26" s="72">
        <v>0</v>
      </c>
      <c r="F26" s="72">
        <v>8</v>
      </c>
      <c r="G26" s="72">
        <v>3</v>
      </c>
      <c r="H26" s="72">
        <v>7</v>
      </c>
      <c r="I26" s="72">
        <v>6</v>
      </c>
      <c r="J26" s="72">
        <v>8</v>
      </c>
      <c r="K26" s="72">
        <v>1</v>
      </c>
      <c r="L26" s="72">
        <v>9</v>
      </c>
      <c r="M26" s="17"/>
      <c r="N26" s="17"/>
      <c r="O26" s="68"/>
      <c r="P26" s="69"/>
    </row>
    <row r="27" spans="1:16" ht="16.5" customHeight="1" x14ac:dyDescent="0.25">
      <c r="A27" s="95" t="s">
        <v>210</v>
      </c>
      <c r="B27" s="99" t="s">
        <v>191</v>
      </c>
      <c r="C27" s="98" t="s">
        <v>191</v>
      </c>
      <c r="D27" s="98" t="s">
        <v>191</v>
      </c>
      <c r="E27" s="98" t="s">
        <v>191</v>
      </c>
      <c r="F27" s="72">
        <v>0</v>
      </c>
      <c r="G27" s="72">
        <v>0</v>
      </c>
      <c r="H27" s="72">
        <v>0</v>
      </c>
      <c r="I27" s="72">
        <v>0</v>
      </c>
      <c r="J27" s="72">
        <v>0</v>
      </c>
      <c r="K27" s="72">
        <v>0</v>
      </c>
      <c r="L27" s="72">
        <v>0</v>
      </c>
      <c r="M27" s="17"/>
      <c r="N27" s="17"/>
      <c r="O27" s="68"/>
      <c r="P27" s="69"/>
    </row>
    <row r="28" spans="1:16" ht="16.5" customHeight="1" x14ac:dyDescent="0.25">
      <c r="A28" s="95" t="s">
        <v>160</v>
      </c>
      <c r="B28" s="73">
        <v>0</v>
      </c>
      <c r="C28" s="72">
        <v>0</v>
      </c>
      <c r="D28" s="72">
        <v>2</v>
      </c>
      <c r="E28" s="72">
        <v>0</v>
      </c>
      <c r="F28" s="72">
        <v>1</v>
      </c>
      <c r="G28" s="72">
        <v>0</v>
      </c>
      <c r="H28" s="72">
        <v>0</v>
      </c>
      <c r="I28" s="72">
        <v>2</v>
      </c>
      <c r="J28" s="72">
        <v>1</v>
      </c>
      <c r="K28" s="72">
        <v>0</v>
      </c>
      <c r="L28" s="72">
        <v>0</v>
      </c>
      <c r="M28" s="17"/>
      <c r="N28" s="17"/>
      <c r="O28" s="68"/>
      <c r="P28" s="69"/>
    </row>
    <row r="29" spans="1:16" ht="16.5" customHeight="1" x14ac:dyDescent="0.25">
      <c r="A29" s="95" t="s">
        <v>161</v>
      </c>
      <c r="B29" s="73">
        <v>0</v>
      </c>
      <c r="C29" s="72">
        <v>0</v>
      </c>
      <c r="D29" s="72">
        <v>0</v>
      </c>
      <c r="E29" s="72">
        <v>0</v>
      </c>
      <c r="F29" s="72">
        <v>0</v>
      </c>
      <c r="G29" s="72">
        <v>0</v>
      </c>
      <c r="H29" s="72">
        <v>0</v>
      </c>
      <c r="I29" s="72">
        <v>0</v>
      </c>
      <c r="J29" s="72">
        <v>0</v>
      </c>
      <c r="K29" s="72">
        <v>5</v>
      </c>
      <c r="L29" s="72">
        <v>1</v>
      </c>
      <c r="M29" s="17"/>
      <c r="N29" s="17"/>
      <c r="O29" s="68"/>
      <c r="P29" s="69"/>
    </row>
    <row r="30" spans="1:16" ht="16.5" customHeight="1" x14ac:dyDescent="0.25">
      <c r="A30" s="95" t="s">
        <v>76</v>
      </c>
      <c r="B30" s="73">
        <v>2</v>
      </c>
      <c r="C30" s="72">
        <v>11</v>
      </c>
      <c r="D30" s="72">
        <v>32</v>
      </c>
      <c r="E30" s="72">
        <v>85</v>
      </c>
      <c r="F30" s="72">
        <v>16333</v>
      </c>
      <c r="G30" s="72">
        <v>18672</v>
      </c>
      <c r="H30" s="72">
        <v>17123</v>
      </c>
      <c r="I30" s="72">
        <v>26355</v>
      </c>
      <c r="J30" s="72">
        <v>34570</v>
      </c>
      <c r="K30" s="72">
        <v>45139</v>
      </c>
      <c r="L30" s="72">
        <v>57666</v>
      </c>
      <c r="M30" s="17"/>
      <c r="N30" s="17"/>
      <c r="O30" s="68"/>
      <c r="P30" s="69"/>
    </row>
    <row r="31" spans="1:16" ht="16.5" customHeight="1" x14ac:dyDescent="0.25">
      <c r="A31" s="95" t="s">
        <v>211</v>
      </c>
      <c r="B31" s="106">
        <v>0</v>
      </c>
      <c r="C31" s="106">
        <v>0</v>
      </c>
      <c r="D31" s="106">
        <v>0</v>
      </c>
      <c r="E31" s="106">
        <v>0</v>
      </c>
      <c r="F31" s="99" t="s">
        <v>191</v>
      </c>
      <c r="G31" s="99" t="s">
        <v>191</v>
      </c>
      <c r="H31" s="99" t="s">
        <v>191</v>
      </c>
      <c r="I31" s="98" t="s">
        <v>191</v>
      </c>
      <c r="J31" s="98" t="s">
        <v>191</v>
      </c>
      <c r="K31" s="98" t="s">
        <v>191</v>
      </c>
      <c r="L31" s="98" t="s">
        <v>191</v>
      </c>
      <c r="M31" s="17"/>
      <c r="N31" s="17"/>
      <c r="O31" s="68"/>
      <c r="P31" s="69"/>
    </row>
    <row r="32" spans="1:16" ht="16.5" customHeight="1" x14ac:dyDescent="0.25">
      <c r="A32" s="95" t="s">
        <v>162</v>
      </c>
      <c r="B32" s="73">
        <v>0</v>
      </c>
      <c r="C32" s="72">
        <v>1</v>
      </c>
      <c r="D32" s="72">
        <v>3</v>
      </c>
      <c r="E32" s="72">
        <v>0</v>
      </c>
      <c r="F32" s="72">
        <v>2</v>
      </c>
      <c r="G32" s="72">
        <v>0</v>
      </c>
      <c r="H32" s="72">
        <v>2</v>
      </c>
      <c r="I32" s="72">
        <v>1</v>
      </c>
      <c r="J32" s="72">
        <v>7</v>
      </c>
      <c r="K32" s="72">
        <v>10</v>
      </c>
      <c r="L32" s="72">
        <v>2</v>
      </c>
      <c r="M32" s="17"/>
      <c r="N32" s="17"/>
      <c r="O32" s="68"/>
      <c r="P32" s="69"/>
    </row>
    <row r="33" spans="1:16" ht="16.5" customHeight="1" x14ac:dyDescent="0.25">
      <c r="A33" s="95" t="s">
        <v>163</v>
      </c>
      <c r="B33" s="73">
        <v>60</v>
      </c>
      <c r="C33" s="72">
        <v>1142</v>
      </c>
      <c r="D33" s="72">
        <v>2500</v>
      </c>
      <c r="E33" s="72">
        <v>3505</v>
      </c>
      <c r="F33" s="72">
        <v>3484</v>
      </c>
      <c r="G33" s="72">
        <v>2601</v>
      </c>
      <c r="H33" s="72">
        <v>5370</v>
      </c>
      <c r="I33" s="72">
        <v>7917</v>
      </c>
      <c r="J33" s="72">
        <v>10712</v>
      </c>
      <c r="K33" s="72">
        <v>9377</v>
      </c>
      <c r="L33" s="72">
        <v>9947</v>
      </c>
      <c r="M33" s="17"/>
      <c r="N33" s="17"/>
      <c r="O33" s="68"/>
      <c r="P33" s="69"/>
    </row>
    <row r="34" spans="1:16" ht="16.5" customHeight="1" x14ac:dyDescent="0.25">
      <c r="A34" s="95" t="s">
        <v>164</v>
      </c>
      <c r="B34" s="73">
        <v>0</v>
      </c>
      <c r="C34" s="72">
        <v>0</v>
      </c>
      <c r="D34" s="72">
        <v>0</v>
      </c>
      <c r="E34" s="72">
        <v>0</v>
      </c>
      <c r="F34" s="72">
        <v>0</v>
      </c>
      <c r="G34" s="72">
        <v>0</v>
      </c>
      <c r="H34" s="72">
        <v>0</v>
      </c>
      <c r="I34" s="72">
        <v>0</v>
      </c>
      <c r="J34" s="72">
        <v>13</v>
      </c>
      <c r="K34" s="72">
        <v>5</v>
      </c>
      <c r="L34" s="72">
        <v>2</v>
      </c>
      <c r="M34" s="17"/>
      <c r="N34" s="17"/>
      <c r="O34" s="68"/>
      <c r="P34" s="69"/>
    </row>
    <row r="35" spans="1:16" ht="16.5" customHeight="1" x14ac:dyDescent="0.25">
      <c r="A35" s="95" t="s">
        <v>165</v>
      </c>
      <c r="B35" s="73">
        <v>0</v>
      </c>
      <c r="C35" s="72">
        <v>0</v>
      </c>
      <c r="D35" s="72">
        <v>0</v>
      </c>
      <c r="E35" s="72">
        <v>0</v>
      </c>
      <c r="F35" s="72">
        <v>0</v>
      </c>
      <c r="G35" s="72">
        <v>0</v>
      </c>
      <c r="H35" s="72">
        <v>1</v>
      </c>
      <c r="I35" s="72">
        <v>1</v>
      </c>
      <c r="J35" s="72">
        <v>73</v>
      </c>
      <c r="K35" s="72">
        <v>203</v>
      </c>
      <c r="L35" s="72">
        <v>118</v>
      </c>
      <c r="M35" s="19"/>
      <c r="N35" s="17"/>
      <c r="O35" s="68"/>
      <c r="P35" s="69"/>
    </row>
    <row r="36" spans="1:16" ht="16.5" customHeight="1" x14ac:dyDescent="0.25">
      <c r="A36" s="95" t="s">
        <v>231</v>
      </c>
      <c r="B36" s="73">
        <v>0</v>
      </c>
      <c r="C36" s="72">
        <v>0</v>
      </c>
      <c r="D36" s="72">
        <v>0</v>
      </c>
      <c r="E36" s="72">
        <v>0</v>
      </c>
      <c r="F36" s="72">
        <v>1</v>
      </c>
      <c r="G36" s="72">
        <v>0</v>
      </c>
      <c r="H36" s="72">
        <v>0</v>
      </c>
      <c r="I36" s="72">
        <v>0</v>
      </c>
      <c r="J36" s="72">
        <v>0</v>
      </c>
      <c r="K36" s="72">
        <v>0</v>
      </c>
      <c r="L36" s="72">
        <v>0</v>
      </c>
      <c r="M36" s="19"/>
      <c r="N36" s="17"/>
      <c r="O36" s="68"/>
      <c r="P36" s="69"/>
    </row>
    <row r="37" spans="1:16" x14ac:dyDescent="0.2">
      <c r="A37" s="20"/>
      <c r="B37" s="21"/>
      <c r="C37" s="21"/>
      <c r="D37" s="18"/>
      <c r="E37" s="19"/>
      <c r="F37" s="17"/>
    </row>
  </sheetData>
  <phoneticPr fontId="6" type="noConversion"/>
  <pageMargins left="0.5" right="0.5" top="0.5" bottom="0.75" header="0.3" footer="0.3"/>
  <pageSetup orientation="portrait" r:id="rId1"/>
  <headerFooter>
    <oddFooter>&amp;L&amp;"Century Gothic,Regular"FinCEN SAR - Loan or Finance&amp;R&amp;"Century Gothic,Regular"Page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9:O25"/>
  <sheetViews>
    <sheetView showGridLines="0" workbookViewId="0">
      <selection activeCell="Q26" sqref="Q26"/>
    </sheetView>
  </sheetViews>
  <sheetFormatPr defaultRowHeight="12.75" x14ac:dyDescent="0.2"/>
  <cols>
    <col min="1" max="1" width="59.7109375" customWidth="1"/>
    <col min="2" max="12" width="11.7109375" customWidth="1"/>
  </cols>
  <sheetData>
    <row r="9" spans="1:15" ht="16.5" customHeight="1" x14ac:dyDescent="0.25">
      <c r="A9" s="114" t="s">
        <v>227</v>
      </c>
      <c r="B9" s="112"/>
      <c r="C9" s="112"/>
      <c r="D9" s="112"/>
    </row>
    <row r="10" spans="1:15" ht="13.5" x14ac:dyDescent="0.25">
      <c r="A10" s="24"/>
      <c r="B10" s="23"/>
      <c r="C10" s="23"/>
      <c r="D10" s="23"/>
    </row>
    <row r="11" spans="1:15" ht="13.5" x14ac:dyDescent="0.25">
      <c r="A11" s="114" t="s">
        <v>235</v>
      </c>
      <c r="B11" s="23"/>
      <c r="C11" s="23"/>
      <c r="D11" s="23"/>
    </row>
    <row r="12" spans="1:15" ht="13.5" x14ac:dyDescent="0.25">
      <c r="A12" s="113" t="s">
        <v>275</v>
      </c>
      <c r="B12" s="112"/>
      <c r="C12" s="112"/>
      <c r="D12" s="112"/>
    </row>
    <row r="13" spans="1:15" ht="15" x14ac:dyDescent="0.25">
      <c r="A13" s="5"/>
      <c r="B13" s="5"/>
      <c r="C13" s="5"/>
      <c r="D13" s="5"/>
    </row>
    <row r="14" spans="1:15" ht="20.25" customHeight="1" x14ac:dyDescent="0.2">
      <c r="A14" s="27" t="s">
        <v>176</v>
      </c>
      <c r="B14" s="27" t="s">
        <v>189</v>
      </c>
      <c r="C14" s="27" t="s">
        <v>193</v>
      </c>
      <c r="D14" s="27" t="s">
        <v>196</v>
      </c>
      <c r="E14" s="27" t="s">
        <v>199</v>
      </c>
      <c r="F14" s="27" t="s">
        <v>200</v>
      </c>
      <c r="G14" s="27" t="s">
        <v>220</v>
      </c>
      <c r="H14" s="27" t="s">
        <v>232</v>
      </c>
      <c r="I14" s="27" t="s">
        <v>233</v>
      </c>
      <c r="J14" s="27" t="s">
        <v>260</v>
      </c>
      <c r="K14" s="27" t="s">
        <v>264</v>
      </c>
      <c r="L14" s="27" t="s">
        <v>276</v>
      </c>
      <c r="N14" s="68"/>
      <c r="O14" s="68"/>
    </row>
    <row r="15" spans="1:15" s="201" customFormat="1" ht="16.5" customHeight="1" x14ac:dyDescent="0.2">
      <c r="A15" s="92" t="s">
        <v>166</v>
      </c>
      <c r="B15" s="200">
        <v>2</v>
      </c>
      <c r="C15" s="126">
        <v>35</v>
      </c>
      <c r="D15" s="126">
        <v>68</v>
      </c>
      <c r="E15" s="126">
        <v>51</v>
      </c>
      <c r="F15" s="126">
        <v>45</v>
      </c>
      <c r="G15" s="126">
        <v>58</v>
      </c>
      <c r="H15" s="126">
        <v>30</v>
      </c>
      <c r="I15" s="126">
        <v>76</v>
      </c>
      <c r="J15" s="126">
        <v>114</v>
      </c>
      <c r="K15" s="126">
        <v>102</v>
      </c>
      <c r="L15" s="126">
        <v>62</v>
      </c>
      <c r="N15" s="202"/>
      <c r="O15" s="203"/>
    </row>
    <row r="16" spans="1:15" s="201" customFormat="1" ht="16.5" customHeight="1" x14ac:dyDescent="0.2">
      <c r="A16" s="94" t="s">
        <v>167</v>
      </c>
      <c r="B16" s="200">
        <v>0</v>
      </c>
      <c r="C16" s="126">
        <v>9</v>
      </c>
      <c r="D16" s="126">
        <v>5</v>
      </c>
      <c r="E16" s="126">
        <v>3</v>
      </c>
      <c r="F16" s="126">
        <v>5</v>
      </c>
      <c r="G16" s="126">
        <v>4</v>
      </c>
      <c r="H16" s="126">
        <v>4</v>
      </c>
      <c r="I16" s="126">
        <v>50</v>
      </c>
      <c r="J16" s="126">
        <v>53</v>
      </c>
      <c r="K16" s="126">
        <v>11</v>
      </c>
      <c r="L16" s="126">
        <v>3</v>
      </c>
      <c r="N16" s="202"/>
      <c r="O16" s="203"/>
    </row>
    <row r="17" spans="1:15" s="201" customFormat="1" ht="16.5" customHeight="1" x14ac:dyDescent="0.2">
      <c r="A17" s="94" t="s">
        <v>168</v>
      </c>
      <c r="B17" s="200">
        <v>1</v>
      </c>
      <c r="C17" s="126">
        <v>39</v>
      </c>
      <c r="D17" s="126">
        <v>74</v>
      </c>
      <c r="E17" s="126">
        <v>114</v>
      </c>
      <c r="F17" s="126">
        <v>94</v>
      </c>
      <c r="G17" s="126">
        <v>178</v>
      </c>
      <c r="H17" s="126">
        <v>151</v>
      </c>
      <c r="I17" s="126">
        <v>579</v>
      </c>
      <c r="J17" s="126">
        <v>3260</v>
      </c>
      <c r="K17" s="126">
        <v>13422</v>
      </c>
      <c r="L17" s="126">
        <v>4958</v>
      </c>
      <c r="N17" s="202"/>
      <c r="O17" s="203"/>
    </row>
    <row r="18" spans="1:15" s="201" customFormat="1" ht="16.5" customHeight="1" x14ac:dyDescent="0.2">
      <c r="A18" s="94" t="s">
        <v>169</v>
      </c>
      <c r="B18" s="200">
        <v>0</v>
      </c>
      <c r="C18" s="126">
        <v>0</v>
      </c>
      <c r="D18" s="126">
        <v>0</v>
      </c>
      <c r="E18" s="126">
        <v>0</v>
      </c>
      <c r="F18" s="126">
        <v>0</v>
      </c>
      <c r="G18" s="126">
        <v>1</v>
      </c>
      <c r="H18" s="126">
        <v>0</v>
      </c>
      <c r="I18" s="126">
        <v>3</v>
      </c>
      <c r="J18" s="126">
        <v>1</v>
      </c>
      <c r="K18" s="126">
        <v>0</v>
      </c>
      <c r="L18" s="126">
        <v>0</v>
      </c>
      <c r="N18" s="202"/>
      <c r="O18" s="203"/>
    </row>
    <row r="19" spans="1:15" s="201" customFormat="1" ht="16.5" customHeight="1" x14ac:dyDescent="0.2">
      <c r="A19" s="94" t="s">
        <v>170</v>
      </c>
      <c r="B19" s="200">
        <v>0</v>
      </c>
      <c r="C19" s="126">
        <v>1</v>
      </c>
      <c r="D19" s="126">
        <v>2</v>
      </c>
      <c r="E19" s="126">
        <v>2</v>
      </c>
      <c r="F19" s="126">
        <v>3</v>
      </c>
      <c r="G19" s="126">
        <v>5</v>
      </c>
      <c r="H19" s="126">
        <v>4</v>
      </c>
      <c r="I19" s="126">
        <v>1257</v>
      </c>
      <c r="J19" s="126">
        <v>2461</v>
      </c>
      <c r="K19" s="126">
        <v>7827</v>
      </c>
      <c r="L19" s="126">
        <v>1442</v>
      </c>
      <c r="N19" s="202"/>
      <c r="O19" s="203"/>
    </row>
    <row r="20" spans="1:15" s="201" customFormat="1" ht="16.5" customHeight="1" x14ac:dyDescent="0.2">
      <c r="A20" s="94" t="s">
        <v>171</v>
      </c>
      <c r="B20" s="200">
        <v>1</v>
      </c>
      <c r="C20" s="126">
        <v>17</v>
      </c>
      <c r="D20" s="126">
        <v>13</v>
      </c>
      <c r="E20" s="126">
        <v>52</v>
      </c>
      <c r="F20" s="126">
        <v>112</v>
      </c>
      <c r="G20" s="126">
        <v>82</v>
      </c>
      <c r="H20" s="126">
        <v>102</v>
      </c>
      <c r="I20" s="126">
        <v>158</v>
      </c>
      <c r="J20" s="126">
        <v>197</v>
      </c>
      <c r="K20" s="126">
        <v>170</v>
      </c>
      <c r="L20" s="126">
        <v>123</v>
      </c>
      <c r="N20" s="202"/>
      <c r="O20" s="203"/>
    </row>
    <row r="21" spans="1:15" s="201" customFormat="1" ht="16.5" customHeight="1" x14ac:dyDescent="0.2">
      <c r="A21" s="94" t="s">
        <v>76</v>
      </c>
      <c r="B21" s="200">
        <v>1</v>
      </c>
      <c r="C21" s="126">
        <v>13</v>
      </c>
      <c r="D21" s="126">
        <v>52</v>
      </c>
      <c r="E21" s="126">
        <v>81</v>
      </c>
      <c r="F21" s="126">
        <v>203</v>
      </c>
      <c r="G21" s="126">
        <v>86</v>
      </c>
      <c r="H21" s="126">
        <v>59</v>
      </c>
      <c r="I21" s="126">
        <v>1662</v>
      </c>
      <c r="J21" s="126">
        <v>3370</v>
      </c>
      <c r="K21" s="126">
        <v>5602</v>
      </c>
      <c r="L21" s="126">
        <v>2586</v>
      </c>
      <c r="N21" s="202"/>
      <c r="O21" s="203"/>
    </row>
    <row r="22" spans="1:15" s="201" customFormat="1" ht="16.5" customHeight="1" x14ac:dyDescent="0.2">
      <c r="A22" s="94" t="s">
        <v>172</v>
      </c>
      <c r="B22" s="200">
        <v>2</v>
      </c>
      <c r="C22" s="126">
        <v>27</v>
      </c>
      <c r="D22" s="126">
        <v>91</v>
      </c>
      <c r="E22" s="126">
        <v>139</v>
      </c>
      <c r="F22" s="126">
        <v>216</v>
      </c>
      <c r="G22" s="126">
        <v>174</v>
      </c>
      <c r="H22" s="126">
        <v>112</v>
      </c>
      <c r="I22" s="126">
        <v>156</v>
      </c>
      <c r="J22" s="126">
        <v>333</v>
      </c>
      <c r="K22" s="126">
        <v>875</v>
      </c>
      <c r="L22" s="126">
        <v>554</v>
      </c>
      <c r="N22" s="202"/>
      <c r="O22" s="203"/>
    </row>
    <row r="23" spans="1:15" s="201" customFormat="1" ht="16.5" customHeight="1" x14ac:dyDescent="0.2">
      <c r="A23" s="94" t="s">
        <v>173</v>
      </c>
      <c r="B23" s="200">
        <v>0</v>
      </c>
      <c r="C23" s="126">
        <v>0</v>
      </c>
      <c r="D23" s="126">
        <v>0</v>
      </c>
      <c r="E23" s="126">
        <v>0</v>
      </c>
      <c r="F23" s="126">
        <v>0</v>
      </c>
      <c r="G23" s="126">
        <v>3</v>
      </c>
      <c r="H23" s="126">
        <v>2</v>
      </c>
      <c r="I23" s="126">
        <v>0</v>
      </c>
      <c r="J23" s="126">
        <v>1</v>
      </c>
      <c r="K23" s="126">
        <v>2</v>
      </c>
      <c r="L23" s="126">
        <v>1</v>
      </c>
      <c r="N23" s="202"/>
      <c r="O23" s="203"/>
    </row>
    <row r="24" spans="1:15" s="201" customFormat="1" ht="16.5" customHeight="1" x14ac:dyDescent="0.2">
      <c r="A24" s="94" t="s">
        <v>174</v>
      </c>
      <c r="B24" s="200">
        <v>0</v>
      </c>
      <c r="C24" s="126">
        <v>22</v>
      </c>
      <c r="D24" s="126">
        <v>27</v>
      </c>
      <c r="E24" s="126">
        <v>23</v>
      </c>
      <c r="F24" s="126">
        <v>14</v>
      </c>
      <c r="G24" s="126">
        <v>167</v>
      </c>
      <c r="H24" s="126">
        <v>33</v>
      </c>
      <c r="I24" s="126">
        <v>100</v>
      </c>
      <c r="J24" s="126">
        <v>1781</v>
      </c>
      <c r="K24" s="126">
        <v>10608</v>
      </c>
      <c r="L24" s="126">
        <v>3877</v>
      </c>
      <c r="N24" s="202"/>
      <c r="O24" s="203"/>
    </row>
    <row r="25" spans="1:15" s="201" customFormat="1" ht="16.5" customHeight="1" x14ac:dyDescent="0.2">
      <c r="A25" s="204"/>
      <c r="B25" s="204"/>
      <c r="C25" s="204"/>
      <c r="D25" s="204"/>
    </row>
  </sheetData>
  <phoneticPr fontId="6" type="noConversion"/>
  <pageMargins left="0.5" right="0.5" top="0.5" bottom="0.75" header="0.3" footer="0.3"/>
  <pageSetup orientation="portrait" r:id="rId1"/>
  <headerFooter>
    <oddFooter>&amp;L&amp;"Century Gothic,Regular"FinCEN SAR - Loan or Finance&amp;R&amp;"Century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Exhibit 1</vt:lpstr>
      <vt:lpstr>Exhibit 2</vt:lpstr>
      <vt:lpstr>Exhibit 3</vt:lpstr>
      <vt:lpstr>Exhibit 4</vt:lpstr>
      <vt:lpstr>Exhibit 5</vt:lpstr>
      <vt:lpstr>Exhibit 6</vt:lpstr>
      <vt:lpstr>Exhibit 7</vt:lpstr>
      <vt:lpstr>Exhibit 8</vt:lpstr>
      <vt:lpstr>Exhibit 9</vt:lpstr>
      <vt:lpstr>'Exhibit 2'!Print_Titles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2017-02-01T14:38:57Z</cp:lastPrinted>
  <dcterms:created xsi:type="dcterms:W3CDTF">2003-06-02T20:21:44Z</dcterms:created>
  <dcterms:modified xsi:type="dcterms:W3CDTF">2025-07-31T17:56:03Z</dcterms:modified>
</cp:coreProperties>
</file>